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4\"/>
    </mc:Choice>
  </mc:AlternateContent>
  <xr:revisionPtr revIDLastSave="0" documentId="13_ncr:1_{7C2B2F10-34F2-426D-994E-4601E8265ACA}" xr6:coauthVersionLast="36" xr6:coauthVersionMax="36" xr10:uidLastSave="{00000000-0000-0000-0000-000000000000}"/>
  <bookViews>
    <workbookView xWindow="0" yWindow="0" windowWidth="28800" windowHeight="12225" activeTab="1" xr2:uid="{CEE1919C-0DB9-4E94-9F2C-A1989822D2DD}"/>
  </bookViews>
  <sheets>
    <sheet name="HOČ 2024 rozpočet" sheetId="1" r:id="rId1"/>
    <sheet name="plán oprav 2024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42" i="1"/>
  <c r="F22" i="1"/>
  <c r="F18" i="1"/>
  <c r="F9" i="1"/>
  <c r="F5" i="1"/>
  <c r="B28" i="2" l="1"/>
  <c r="B27" i="2"/>
  <c r="B26" i="2"/>
  <c r="D20" i="2"/>
  <c r="D18" i="2"/>
  <c r="D7" i="2"/>
  <c r="F62" i="1"/>
  <c r="E59" i="1"/>
  <c r="E62" i="1" s="1"/>
  <c r="D59" i="1"/>
  <c r="D62" i="1" s="1"/>
  <c r="D64" i="1" s="1"/>
  <c r="C59" i="1"/>
  <c r="C62" i="1" s="1"/>
  <c r="E22" i="1"/>
  <c r="D22" i="1"/>
  <c r="C22" i="1"/>
  <c r="F63" i="1"/>
  <c r="E18" i="1"/>
  <c r="E42" i="1" s="1"/>
  <c r="E63" i="1" s="1"/>
  <c r="D18" i="1"/>
  <c r="E9" i="1"/>
  <c r="D9" i="1"/>
  <c r="C9" i="1"/>
  <c r="E5" i="1"/>
  <c r="D5" i="1"/>
  <c r="D42" i="1" s="1"/>
  <c r="D63" i="1" s="1"/>
  <c r="C5" i="1"/>
  <c r="C42" i="1" s="1"/>
  <c r="C63" i="1" s="1"/>
  <c r="E64" i="1" l="1"/>
  <c r="F64" i="1"/>
  <c r="C64" i="1"/>
</calcChain>
</file>

<file path=xl/sharedStrings.xml><?xml version="1.0" encoding="utf-8"?>
<sst xmlns="http://schemas.openxmlformats.org/spreadsheetml/2006/main" count="119" uniqueCount="104">
  <si>
    <t>Správa majetku a bytů - hospodářská činnost</t>
  </si>
  <si>
    <t>účet</t>
  </si>
  <si>
    <t>text</t>
  </si>
  <si>
    <t>Rozpočet 2022 schválený</t>
  </si>
  <si>
    <t>Rozpočet 2023 schválený</t>
  </si>
  <si>
    <t>Rozpočet 2024  požadavky</t>
  </si>
  <si>
    <t>Rozpočet 2024 úprava</t>
  </si>
  <si>
    <t>poznámka, komentář (uvést
čís.odkaz na slovní komentář)</t>
  </si>
  <si>
    <t>Spotřeba materiálu</t>
  </si>
  <si>
    <t>v tom:</t>
  </si>
  <si>
    <t>potraviny</t>
  </si>
  <si>
    <t>knihy</t>
  </si>
  <si>
    <t>ostatní - materiál na opravy, režijní náklady</t>
  </si>
  <si>
    <t>Spotřeba energie</t>
  </si>
  <si>
    <t>voda</t>
  </si>
  <si>
    <t>plyn - kotelny, NP, volné byty</t>
  </si>
  <si>
    <t xml:space="preserve">el.energie </t>
  </si>
  <si>
    <t>pevná paliva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</si>
  <si>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</si>
  <si>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</si>
  <si>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</si>
  <si>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</si>
  <si>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</si>
  <si>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</si>
  <si>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</si>
  <si>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ostatní-revize,deratizace,posudky,exekuce</t>
  </si>
  <si>
    <t>590 tis.revize-viz plán oprav</t>
  </si>
  <si>
    <t>Mzdové náklady</t>
  </si>
  <si>
    <t>platy</t>
  </si>
  <si>
    <t>OON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</si>
  <si>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</si>
  <si>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</si>
  <si>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</si>
  <si>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</si>
  <si>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</si>
  <si>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</si>
  <si>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</si>
  <si>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r>
      <t xml:space="preserve">Jiné daně a poplatky </t>
    </r>
    <r>
      <rPr>
        <sz val="11"/>
        <rFont val="Arial CE"/>
        <charset val="238"/>
      </rPr>
      <t>(soudní poplatky)</t>
    </r>
  </si>
  <si>
    <t>Jiné pokuty a penále</t>
  </si>
  <si>
    <t>Dary</t>
  </si>
  <si>
    <t>Ostatní náklady z činnosti</t>
  </si>
  <si>
    <t>Tvorba a zůčt.opravných položek</t>
  </si>
  <si>
    <t>Náklady z odepsaných pohledávek</t>
  </si>
  <si>
    <t>Nákl. z drobného dlouhod.majetku</t>
  </si>
  <si>
    <t>Ostatní finanční náklady</t>
  </si>
  <si>
    <t>Dod. odvody daně</t>
  </si>
  <si>
    <t>Zlepšený HV</t>
  </si>
  <si>
    <t>úč.tř.5</t>
  </si>
  <si>
    <t>NÁKLADY CELKEM</t>
  </si>
  <si>
    <t>Rozpočet 2024 požadavky</t>
  </si>
  <si>
    <t>Výnosy z prodeje služeb</t>
  </si>
  <si>
    <t>Výnosy z pronájmu</t>
  </si>
  <si>
    <t>Výnosy z prodaného zboží</t>
  </si>
  <si>
    <t>Jiné výnosy z vlastních výkonů</t>
  </si>
  <si>
    <t>Změna stavu nedokončené výroby</t>
  </si>
  <si>
    <t>Aktivace materiálu a zboží</t>
  </si>
  <si>
    <t>Smluvní pokuty a  úroky z prodlení</t>
  </si>
  <si>
    <t>Výnosy z vyřazených pohledávek</t>
  </si>
  <si>
    <t>Výnosy z prodeje DHM kromě pozemků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</si>
  <si>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</si>
  <si>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</si>
  <si>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</si>
  <si>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</si>
  <si>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</si>
  <si>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</si>
  <si>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STANOVENÍ VÝSLEDKU HOSPODAŘENÍ  V R. 2024</t>
  </si>
  <si>
    <t>tř. 6</t>
  </si>
  <si>
    <t>Výnosy celkem</t>
  </si>
  <si>
    <t>tř. 5</t>
  </si>
  <si>
    <t>Náklady celkem</t>
  </si>
  <si>
    <t>VÝSLEDEK HOSPODAŘENÍ</t>
  </si>
  <si>
    <t>Vypracovala:  Blahová</t>
  </si>
  <si>
    <t>Předkládá:  Ing. Kašparová</t>
  </si>
  <si>
    <t>Datum: 25.09.2023</t>
  </si>
  <si>
    <t xml:space="preserve">Rozpočet plánu oprav na rok 2024 - hospodářská činnost </t>
  </si>
  <si>
    <t>Účet</t>
  </si>
  <si>
    <t>(v Kč)</t>
  </si>
  <si>
    <t>Revize</t>
  </si>
  <si>
    <t xml:space="preserve">Spotřeba materiálu </t>
  </si>
  <si>
    <t>MEZISOUČET</t>
  </si>
  <si>
    <t>Náměstí čp. 79 - Obecník</t>
  </si>
  <si>
    <t>Výměna dvou vchodových obloukových stěn (z roku 2023)</t>
  </si>
  <si>
    <t>DPS Zd. Vorlové čp. 2001</t>
  </si>
  <si>
    <t>Vodoměry s radiovým odečtem</t>
  </si>
  <si>
    <t>Oprava výtahu</t>
  </si>
  <si>
    <t>Výměna oken pro odlehčovací službu</t>
  </si>
  <si>
    <t>Základní umělecká škola, Poříčí čp. 808</t>
  </si>
  <si>
    <t>Výtah: oprava   (nový výtah 996.000,-Kč)</t>
  </si>
  <si>
    <t>V Jirchářích čp. 313</t>
  </si>
  <si>
    <t>Izolace domu</t>
  </si>
  <si>
    <t>Zadláždění plochy za budovou, podium (z roku 2023)</t>
  </si>
  <si>
    <t>Čermákova čp. 2039</t>
  </si>
  <si>
    <t>Výměna oken a dveří</t>
  </si>
  <si>
    <t>CELKEM</t>
  </si>
  <si>
    <t>Další možné opravy nezahrnuté do návrhu rozpočtu roku 2024</t>
  </si>
  <si>
    <t>Fasáda vč. zateplení</t>
  </si>
  <si>
    <t>Rekapitulace:</t>
  </si>
  <si>
    <t>(na účtu 501 jsou uvedeny další položky např. benzín, nářadí, prac. oděvy, čistící prostředky…)</t>
  </si>
  <si>
    <t>(na účtu 511 je dále zahrnuta částka 80 tis. Kč na opravy a prohlídky vozu údržby)</t>
  </si>
  <si>
    <t>(na účtu 518 jsou zahrnuty další položky, např. průkazy energetické náročnosti, servisní poplatky, deratizace…)</t>
  </si>
  <si>
    <t>Vypracovala: Věra Marková, technická referentka</t>
  </si>
  <si>
    <t>Ve Velkém Meziříčí,  17.10.2023</t>
  </si>
  <si>
    <t>10 488 tis.Kč opravy-viz plán oprav</t>
  </si>
  <si>
    <t xml:space="preserve">Rozpočet na rok 2024 (v tis.Kč)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</si>
</sst>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1"/>
      <color theme="1"/>
      <name val="Arial CE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3" fontId="3" fillId="0" borderId="8" xfId="0" applyNumberFormat="1" applyFont="1" applyFill="1" applyBorder="1"/>
    <xf numFmtId="3" fontId="3" fillId="4" borderId="8" xfId="0" applyNumberFormat="1" applyFont="1" applyFill="1" applyBorder="1"/>
    <xf numFmtId="3" fontId="3" fillId="3" borderId="8" xfId="0" applyNumberFormat="1" applyFont="1" applyFill="1" applyBorder="1"/>
    <xf numFmtId="3" fontId="3" fillId="2" borderId="7" xfId="0" applyNumberFormat="1" applyFont="1" applyFill="1" applyBorder="1"/>
    <xf numFmtId="0" fontId="6" fillId="2" borderId="9" xfId="0" applyFont="1" applyFill="1" applyBorder="1" applyAlignment="1">
      <alignment horizontal="left"/>
    </xf>
    <xf numFmtId="3" fontId="6" fillId="2" borderId="10" xfId="0" applyNumberFormat="1" applyFont="1" applyFill="1" applyBorder="1"/>
    <xf numFmtId="3" fontId="6" fillId="0" borderId="10" xfId="0" applyNumberFormat="1" applyFont="1" applyFill="1" applyBorder="1"/>
    <xf numFmtId="3" fontId="6" fillId="4" borderId="10" xfId="0" applyNumberFormat="1" applyFont="1" applyFill="1" applyBorder="1"/>
    <xf numFmtId="3" fontId="6" fillId="3" borderId="10" xfId="0" applyNumberFormat="1" applyFont="1" applyFill="1" applyBorder="1"/>
    <xf numFmtId="3" fontId="6" fillId="2" borderId="11" xfId="0" applyNumberFormat="1" applyFont="1" applyFill="1" applyBorder="1"/>
    <xf numFmtId="0" fontId="6" fillId="2" borderId="13" xfId="0" applyFont="1" applyFill="1" applyBorder="1"/>
    <xf numFmtId="3" fontId="6" fillId="2" borderId="14" xfId="0" applyNumberFormat="1" applyFont="1" applyFill="1" applyBorder="1"/>
    <xf numFmtId="3" fontId="6" fillId="0" borderId="14" xfId="0" applyNumberFormat="1" applyFont="1" applyFill="1" applyBorder="1"/>
    <xf numFmtId="3" fontId="6" fillId="4" borderId="14" xfId="0" applyNumberFormat="1" applyFont="1" applyFill="1" applyBorder="1"/>
    <xf numFmtId="3" fontId="6" fillId="3" borderId="14" xfId="0" applyNumberFormat="1" applyFont="1" applyFill="1" applyBorder="1"/>
    <xf numFmtId="3" fontId="6" fillId="2" borderId="9" xfId="0" applyNumberFormat="1" applyFont="1" applyFill="1" applyBorder="1"/>
    <xf numFmtId="0" fontId="6" fillId="2" borderId="9" xfId="0" applyFont="1" applyFill="1" applyBorder="1"/>
    <xf numFmtId="3" fontId="7" fillId="2" borderId="9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6" fillId="2" borderId="11" xfId="0" applyFont="1" applyFill="1" applyBorder="1"/>
    <xf numFmtId="3" fontId="6" fillId="2" borderId="15" xfId="0" applyNumberFormat="1" applyFont="1" applyFill="1" applyBorder="1"/>
    <xf numFmtId="3" fontId="6" fillId="0" borderId="15" xfId="0" applyNumberFormat="1" applyFont="1" applyFill="1" applyBorder="1"/>
    <xf numFmtId="3" fontId="6" fillId="4" borderId="15" xfId="0" applyNumberFormat="1" applyFont="1" applyFill="1" applyBorder="1"/>
    <xf numFmtId="3" fontId="6" fillId="3" borderId="15" xfId="0" applyNumberFormat="1" applyFont="1" applyFill="1" applyBorder="1"/>
    <xf numFmtId="3" fontId="8" fillId="2" borderId="16" xfId="0" applyNumberFormat="1" applyFont="1" applyFill="1" applyBorder="1" applyAlignment="1">
      <alignment horizontal="center"/>
    </xf>
    <xf numFmtId="0" fontId="6" fillId="2" borderId="7" xfId="0" applyFont="1" applyFill="1" applyBorder="1"/>
    <xf numFmtId="3" fontId="6" fillId="2" borderId="17" xfId="0" applyNumberFormat="1" applyFont="1" applyFill="1" applyBorder="1"/>
    <xf numFmtId="3" fontId="6" fillId="0" borderId="17" xfId="0" applyNumberFormat="1" applyFont="1" applyFill="1" applyBorder="1"/>
    <xf numFmtId="3" fontId="6" fillId="4" borderId="17" xfId="0" applyNumberFormat="1" applyFont="1" applyFill="1" applyBorder="1"/>
    <xf numFmtId="3" fontId="6" fillId="3" borderId="17" xfId="0" applyNumberFormat="1" applyFont="1" applyFill="1" applyBorder="1"/>
    <xf numFmtId="3" fontId="6" fillId="2" borderId="7" xfId="0" applyNumberFormat="1" applyFont="1" applyFill="1" applyBorder="1"/>
    <xf numFmtId="0" fontId="3" fillId="2" borderId="12" xfId="0" applyFont="1" applyFill="1" applyBorder="1"/>
    <xf numFmtId="3" fontId="3" fillId="2" borderId="18" xfId="0" applyNumberFormat="1" applyFont="1" applyFill="1" applyBorder="1"/>
    <xf numFmtId="3" fontId="3" fillId="0" borderId="18" xfId="0" applyNumberFormat="1" applyFont="1" applyFill="1" applyBorder="1"/>
    <xf numFmtId="3" fontId="3" fillId="4" borderId="18" xfId="0" applyNumberFormat="1" applyFont="1" applyFill="1" applyBorder="1"/>
    <xf numFmtId="3" fontId="3" fillId="3" borderId="18" xfId="0" applyNumberFormat="1" applyFont="1" applyFill="1" applyBorder="1"/>
    <xf numFmtId="3" fontId="9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6" fillId="2" borderId="6" xfId="0" applyNumberFormat="1" applyFont="1" applyFill="1" applyBorder="1"/>
    <xf numFmtId="0" fontId="6" fillId="2" borderId="5" xfId="0" applyFont="1" applyFill="1" applyBorder="1" applyAlignment="1">
      <alignment horizontal="right"/>
    </xf>
    <xf numFmtId="3" fontId="4" fillId="2" borderId="15" xfId="0" applyNumberFormat="1" applyFont="1" applyFill="1" applyBorder="1"/>
    <xf numFmtId="3" fontId="4" fillId="0" borderId="15" xfId="0" applyNumberFormat="1" applyFont="1" applyFill="1" applyBorder="1"/>
    <xf numFmtId="3" fontId="4" fillId="4" borderId="15" xfId="0" applyNumberFormat="1" applyFont="1" applyFill="1" applyBorder="1"/>
    <xf numFmtId="3" fontId="3" fillId="3" borderId="15" xfId="0" applyNumberFormat="1" applyFont="1" applyFill="1" applyBorder="1"/>
    <xf numFmtId="3" fontId="3" fillId="2" borderId="5" xfId="0" applyNumberFormat="1" applyFont="1" applyFill="1" applyBorder="1"/>
    <xf numFmtId="3" fontId="3" fillId="2" borderId="14" xfId="0" applyNumberFormat="1" applyFont="1" applyFill="1" applyBorder="1"/>
    <xf numFmtId="3" fontId="3" fillId="0" borderId="14" xfId="0" applyNumberFormat="1" applyFont="1" applyFill="1" applyBorder="1"/>
    <xf numFmtId="3" fontId="3" fillId="4" borderId="14" xfId="0" applyNumberFormat="1" applyFont="1" applyFill="1" applyBorder="1"/>
    <xf numFmtId="3" fontId="3" fillId="3" borderId="14" xfId="0" applyNumberFormat="1" applyFont="1" applyFill="1" applyBorder="1"/>
    <xf numFmtId="3" fontId="3" fillId="2" borderId="9" xfId="0" applyNumberFormat="1" applyFont="1" applyFill="1" applyBorder="1"/>
    <xf numFmtId="3" fontId="9" fillId="2" borderId="9" xfId="0" applyNumberFormat="1" applyFont="1" applyFill="1" applyBorder="1"/>
    <xf numFmtId="0" fontId="3" fillId="2" borderId="5" xfId="0" applyFont="1" applyFill="1" applyBorder="1"/>
    <xf numFmtId="0" fontId="6" fillId="2" borderId="16" xfId="0" applyFont="1" applyFill="1" applyBorder="1"/>
    <xf numFmtId="0" fontId="6" fillId="2" borderId="12" xfId="0" applyFont="1" applyFill="1" applyBorder="1"/>
    <xf numFmtId="3" fontId="6" fillId="2" borderId="19" xfId="0" applyNumberFormat="1" applyFont="1" applyFill="1" applyBorder="1"/>
    <xf numFmtId="3" fontId="6" fillId="0" borderId="19" xfId="0" applyNumberFormat="1" applyFont="1" applyFill="1" applyBorder="1"/>
    <xf numFmtId="3" fontId="6" fillId="4" borderId="19" xfId="0" applyNumberFormat="1" applyFont="1" applyFill="1" applyBorder="1"/>
    <xf numFmtId="3" fontId="6" fillId="3" borderId="19" xfId="0" applyNumberFormat="1" applyFont="1" applyFill="1" applyBorder="1"/>
    <xf numFmtId="3" fontId="6" fillId="2" borderId="12" xfId="0" applyNumberFormat="1" applyFont="1" applyFill="1" applyBorder="1"/>
    <xf numFmtId="3" fontId="6" fillId="2" borderId="20" xfId="0" applyNumberFormat="1" applyFont="1" applyFill="1" applyBorder="1"/>
    <xf numFmtId="0" fontId="3" fillId="0" borderId="6" xfId="0" applyFont="1" applyFill="1" applyBorder="1"/>
    <xf numFmtId="3" fontId="3" fillId="0" borderId="6" xfId="0" applyNumberFormat="1" applyFont="1" applyFill="1" applyBorder="1"/>
    <xf numFmtId="3" fontId="3" fillId="2" borderId="19" xfId="0" applyNumberFormat="1" applyFont="1" applyFill="1" applyBorder="1"/>
    <xf numFmtId="3" fontId="3" fillId="0" borderId="19" xfId="0" applyNumberFormat="1" applyFont="1" applyFill="1" applyBorder="1"/>
    <xf numFmtId="3" fontId="3" fillId="4" borderId="19" xfId="0" applyNumberFormat="1" applyFont="1" applyFill="1" applyBorder="1"/>
    <xf numFmtId="3" fontId="3" fillId="3" borderId="19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11" xfId="0" applyFont="1" applyFill="1" applyBorder="1"/>
    <xf numFmtId="3" fontId="3" fillId="2" borderId="15" xfId="0" applyNumberFormat="1" applyFont="1" applyFill="1" applyBorder="1"/>
    <xf numFmtId="3" fontId="3" fillId="0" borderId="15" xfId="0" applyNumberFormat="1" applyFont="1" applyFill="1" applyBorder="1"/>
    <xf numFmtId="3" fontId="3" fillId="4" borderId="15" xfId="0" applyNumberFormat="1" applyFont="1" applyFill="1" applyBorder="1"/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0" borderId="22" xfId="0" applyNumberFormat="1" applyFont="1" applyFill="1" applyBorder="1"/>
    <xf numFmtId="3" fontId="3" fillId="4" borderId="22" xfId="0" applyNumberFormat="1" applyFont="1" applyFill="1" applyBorder="1"/>
    <xf numFmtId="3" fontId="3" fillId="3" borderId="22" xfId="0" applyNumberFormat="1" applyFont="1" applyFill="1" applyBorder="1"/>
    <xf numFmtId="3" fontId="3" fillId="2" borderId="21" xfId="0" applyNumberFormat="1" applyFont="1" applyFill="1" applyBorder="1"/>
    <xf numFmtId="3" fontId="3" fillId="2" borderId="23" xfId="0" applyNumberFormat="1" applyFont="1" applyFill="1" applyBorder="1"/>
    <xf numFmtId="3" fontId="3" fillId="0" borderId="23" xfId="0" applyNumberFormat="1" applyFont="1" applyFill="1" applyBorder="1"/>
    <xf numFmtId="3" fontId="3" fillId="4" borderId="23" xfId="0" applyNumberFormat="1" applyFont="1" applyFill="1" applyBorder="1"/>
    <xf numFmtId="3" fontId="3" fillId="3" borderId="23" xfId="0" applyNumberFormat="1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4" fontId="3" fillId="0" borderId="0" xfId="0" applyNumberFormat="1" applyFont="1" applyFill="1" applyBorder="1"/>
    <xf numFmtId="4" fontId="4" fillId="0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/>
    </xf>
    <xf numFmtId="3" fontId="10" fillId="2" borderId="8" xfId="0" applyNumberFormat="1" applyFont="1" applyFill="1" applyBorder="1"/>
    <xf numFmtId="3" fontId="10" fillId="0" borderId="8" xfId="0" applyNumberFormat="1" applyFont="1" applyFill="1" applyBorder="1"/>
    <xf numFmtId="3" fontId="10" fillId="4" borderId="8" xfId="0" applyNumberFormat="1" applyFont="1" applyFill="1" applyBorder="1"/>
    <xf numFmtId="3" fontId="10" fillId="3" borderId="8" xfId="0" applyNumberFormat="1" applyFont="1" applyFill="1" applyBorder="1"/>
    <xf numFmtId="0" fontId="6" fillId="2" borderId="6" xfId="0" applyFont="1" applyFill="1" applyBorder="1"/>
    <xf numFmtId="0" fontId="3" fillId="2" borderId="24" xfId="0" applyFont="1" applyFill="1" applyBorder="1"/>
    <xf numFmtId="3" fontId="3" fillId="2" borderId="25" xfId="0" applyNumberFormat="1" applyFont="1" applyFill="1" applyBorder="1"/>
    <xf numFmtId="3" fontId="3" fillId="0" borderId="25" xfId="0" applyNumberFormat="1" applyFont="1" applyFill="1" applyBorder="1"/>
    <xf numFmtId="3" fontId="3" fillId="4" borderId="25" xfId="0" applyNumberFormat="1" applyFont="1" applyFill="1" applyBorder="1"/>
    <xf numFmtId="3" fontId="3" fillId="3" borderId="25" xfId="0" applyNumberFormat="1" applyFont="1" applyFill="1" applyBorder="1"/>
    <xf numFmtId="0" fontId="6" fillId="2" borderId="24" xfId="0" applyFont="1" applyFill="1" applyBorder="1"/>
    <xf numFmtId="3" fontId="3" fillId="2" borderId="26" xfId="0" applyNumberFormat="1" applyFont="1" applyFill="1" applyBorder="1"/>
    <xf numFmtId="3" fontId="3" fillId="0" borderId="26" xfId="0" applyNumberFormat="1" applyFont="1" applyFill="1" applyBorder="1"/>
    <xf numFmtId="3" fontId="3" fillId="4" borderId="26" xfId="0" applyNumberFormat="1" applyFont="1" applyFill="1" applyBorder="1"/>
    <xf numFmtId="3" fontId="3" fillId="3" borderId="26" xfId="0" applyNumberFormat="1" applyFont="1" applyFill="1" applyBorder="1"/>
    <xf numFmtId="0" fontId="6" fillId="2" borderId="0" xfId="0" applyFont="1" applyFill="1"/>
    <xf numFmtId="4" fontId="6" fillId="2" borderId="0" xfId="0" applyNumberFormat="1" applyFont="1" applyFill="1"/>
    <xf numFmtId="4" fontId="3" fillId="2" borderId="0" xfId="0" applyNumberFormat="1" applyFont="1" applyFill="1"/>
    <xf numFmtId="3" fontId="6" fillId="2" borderId="27" xfId="0" applyNumberFormat="1" applyFont="1" applyFill="1" applyBorder="1"/>
    <xf numFmtId="3" fontId="6" fillId="0" borderId="27" xfId="0" applyNumberFormat="1" applyFont="1" applyFill="1" applyBorder="1"/>
    <xf numFmtId="3" fontId="6" fillId="4" borderId="27" xfId="0" applyNumberFormat="1" applyFont="1" applyFill="1" applyBorder="1"/>
    <xf numFmtId="3" fontId="6" fillId="3" borderId="27" xfId="0" applyNumberFormat="1" applyFont="1" applyFill="1" applyBorder="1"/>
    <xf numFmtId="0" fontId="6" fillId="2" borderId="20" xfId="0" applyFont="1" applyFill="1" applyBorder="1"/>
    <xf numFmtId="3" fontId="6" fillId="2" borderId="28" xfId="0" applyNumberFormat="1" applyFont="1" applyFill="1" applyBorder="1"/>
    <xf numFmtId="3" fontId="6" fillId="0" borderId="28" xfId="0" applyNumberFormat="1" applyFont="1" applyFill="1" applyBorder="1"/>
    <xf numFmtId="3" fontId="6" fillId="4" borderId="28" xfId="0" applyNumberFormat="1" applyFont="1" applyFill="1" applyBorder="1"/>
    <xf numFmtId="3" fontId="6" fillId="3" borderId="28" xfId="0" applyNumberFormat="1" applyFont="1" applyFill="1" applyBorder="1"/>
    <xf numFmtId="0" fontId="3" fillId="2" borderId="6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3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4" fontId="15" fillId="0" borderId="31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4" fontId="12" fillId="0" borderId="31" xfId="0" applyNumberFormat="1" applyFont="1" applyBorder="1" applyAlignment="1">
      <alignment vertical="center"/>
    </xf>
    <xf numFmtId="0" fontId="16" fillId="0" borderId="0" xfId="0" applyFont="1" applyBorder="1"/>
    <xf numFmtId="0" fontId="17" fillId="0" borderId="0" xfId="0" applyFont="1"/>
    <xf numFmtId="0" fontId="0" fillId="0" borderId="33" xfId="0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4" fontId="12" fillId="0" borderId="34" xfId="0" applyNumberFormat="1" applyFont="1" applyBorder="1" applyAlignment="1">
      <alignment vertical="center"/>
    </xf>
    <xf numFmtId="0" fontId="16" fillId="0" borderId="0" xfId="0" applyFont="1"/>
    <xf numFmtId="0" fontId="12" fillId="0" borderId="35" xfId="0" applyFont="1" applyBorder="1" applyAlignment="1">
      <alignment horizontal="left" vertical="center"/>
    </xf>
    <xf numFmtId="4" fontId="14" fillId="0" borderId="36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12" fillId="0" borderId="31" xfId="0" applyFont="1" applyFill="1" applyBorder="1" applyAlignment="1">
      <alignment vertical="center"/>
    </xf>
    <xf numFmtId="4" fontId="12" fillId="0" borderId="31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38" xfId="0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4" fontId="12" fillId="0" borderId="34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4" fontId="14" fillId="0" borderId="41" xfId="0" applyNumberFormat="1" applyFont="1" applyBorder="1" applyAlignment="1">
      <alignment vertical="center"/>
    </xf>
    <xf numFmtId="0" fontId="0" fillId="0" borderId="42" xfId="0" applyBorder="1" applyAlignment="1">
      <alignment horizontal="center"/>
    </xf>
    <xf numFmtId="0" fontId="14" fillId="3" borderId="42" xfId="0" applyFont="1" applyFill="1" applyBorder="1" applyAlignment="1">
      <alignment horizontal="left" vertical="center"/>
    </xf>
    <xf numFmtId="4" fontId="14" fillId="3" borderId="4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/>
    <xf numFmtId="0" fontId="20" fillId="0" borderId="0" xfId="0" applyFont="1"/>
    <xf numFmtId="0" fontId="21" fillId="0" borderId="0" xfId="0" applyFont="1"/>
    <xf numFmtId="0" fontId="20" fillId="0" borderId="0" xfId="0" applyFont="1" applyFill="1" applyBorder="1"/>
    <xf numFmtId="0" fontId="12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3" fontId="4" fillId="3" borderId="15" xfId="0" applyNumberFormat="1" applyFont="1" applyFill="1" applyBorder="1"/>
    <xf numFmtId="4" fontId="3" fillId="3" borderId="0" xfId="0" applyNumberFormat="1" applyFont="1" applyFill="1" applyBorder="1"/>
    <xf numFmtId="0" fontId="3" fillId="2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6" fillId="2" borderId="5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5" xfId="0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right" vertical="top"/>
    </xf>
    <xf numFmtId="0" fontId="11" fillId="3" borderId="0" xfId="0" applyFont="1" applyFill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3" borderId="4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1F1BE-57B0-4443-934F-8ED92434F685}">
  <dimension ref="A1:G69"/>
  <sheetViews>
    <sheetView topLeftCell="A49" workbookViewId="0">
      <selection activeCell="D9" sqref="D9"/>
    </sheetView>
  </sheetViews>
  <sheetFormatPr defaultRowHeight="15" x14ac:dyDescent="0.25"/>
  <cols>
    <col min="1" max="1" width="9.85546875" customWidth="1"/>
    <col min="2" max="2" width="44.5703125" customWidth="1"/>
    <col min="3" max="6" width="15.7109375" customWidth="1"/>
    <col min="7" max="7" width="26" customWidth="1"/>
  </cols>
  <sheetData>
    <row r="1" spans="1:7" ht="18" x14ac:dyDescent="0.25">
      <c r="A1" s="187" t="s">
        <v>103</v>
      </c>
      <c r="B1" s="187"/>
      <c r="C1" s="187"/>
      <c r="D1" s="187"/>
      <c r="E1" s="187"/>
      <c r="F1" s="187"/>
      <c r="G1" s="187"/>
    </row>
    <row r="2" spans="1:7" ht="16.5" thickBot="1" x14ac:dyDescent="0.3">
      <c r="A2" s="1"/>
      <c r="B2" s="1"/>
      <c r="C2" s="2"/>
      <c r="D2" s="2"/>
      <c r="E2" s="2"/>
      <c r="F2" s="2"/>
      <c r="G2" s="1"/>
    </row>
    <row r="3" spans="1:7" ht="16.5" thickBot="1" x14ac:dyDescent="0.3">
      <c r="A3" s="188"/>
      <c r="B3" s="189"/>
      <c r="C3" s="190" t="s">
        <v>0</v>
      </c>
      <c r="D3" s="190"/>
      <c r="E3" s="190"/>
      <c r="F3" s="190"/>
      <c r="G3" s="191"/>
    </row>
    <row r="4" spans="1:7" ht="29.25" thickBot="1" x14ac:dyDescent="0.3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8" t="s">
        <v>7</v>
      </c>
    </row>
    <row r="5" spans="1:7" ht="15.75" thickBot="1" x14ac:dyDescent="0.3">
      <c r="A5" s="9">
        <v>501</v>
      </c>
      <c r="B5" s="10" t="s">
        <v>8</v>
      </c>
      <c r="C5" s="11">
        <f>SUM(C6:C8)</f>
        <v>1290</v>
      </c>
      <c r="D5" s="12">
        <f>SUM(D6:D8)</f>
        <v>1300</v>
      </c>
      <c r="E5" s="13">
        <f>SUM(E6:E8)</f>
        <v>1300</v>
      </c>
      <c r="F5" s="14">
        <f>SUM(F6:F8)</f>
        <v>1300</v>
      </c>
      <c r="G5" s="15"/>
    </row>
    <row r="6" spans="1:7" x14ac:dyDescent="0.25">
      <c r="A6" s="192" t="s">
        <v>9</v>
      </c>
      <c r="B6" s="16" t="s">
        <v>10</v>
      </c>
      <c r="C6" s="17"/>
      <c r="D6" s="18"/>
      <c r="E6" s="19"/>
      <c r="F6" s="20"/>
      <c r="G6" s="21"/>
    </row>
    <row r="7" spans="1:7" x14ac:dyDescent="0.25">
      <c r="A7" s="193"/>
      <c r="B7" s="22" t="s">
        <v>11</v>
      </c>
      <c r="C7" s="23"/>
      <c r="D7" s="24"/>
      <c r="E7" s="25"/>
      <c r="F7" s="26"/>
      <c r="G7" s="27"/>
    </row>
    <row r="8" spans="1:7" ht="15.75" thickBot="1" x14ac:dyDescent="0.3">
      <c r="A8" s="193"/>
      <c r="B8" s="28" t="s">
        <v>12</v>
      </c>
      <c r="C8" s="23">
        <v>1290</v>
      </c>
      <c r="D8" s="24">
        <v>1300</v>
      </c>
      <c r="E8" s="25">
        <v>1300</v>
      </c>
      <c r="F8" s="26">
        <v>1300</v>
      </c>
      <c r="G8" s="29"/>
    </row>
    <row r="9" spans="1:7" ht="15.75" thickBot="1" x14ac:dyDescent="0.3">
      <c r="A9" s="9">
        <v>502</v>
      </c>
      <c r="B9" s="9" t="s">
        <v>13</v>
      </c>
      <c r="C9" s="11">
        <f>SUM(C10:C13)</f>
        <v>2350</v>
      </c>
      <c r="D9" s="12">
        <f>SUM(D10:D13)</f>
        <v>2950</v>
      </c>
      <c r="E9" s="13">
        <f>SUM(E10:E13)</f>
        <v>2950</v>
      </c>
      <c r="F9" s="14">
        <f>SUM(F10:F13)</f>
        <v>2950</v>
      </c>
      <c r="G9" s="30"/>
    </row>
    <row r="10" spans="1:7" x14ac:dyDescent="0.25">
      <c r="A10" s="194" t="s">
        <v>9</v>
      </c>
      <c r="B10" s="31" t="s">
        <v>14</v>
      </c>
      <c r="C10" s="32">
        <v>50</v>
      </c>
      <c r="D10" s="33">
        <v>50</v>
      </c>
      <c r="E10" s="34">
        <v>50</v>
      </c>
      <c r="F10" s="35">
        <v>50</v>
      </c>
      <c r="G10" s="21"/>
    </row>
    <row r="11" spans="1:7" x14ac:dyDescent="0.25">
      <c r="A11" s="195"/>
      <c r="B11" s="28" t="s">
        <v>15</v>
      </c>
      <c r="C11" s="17">
        <v>2000</v>
      </c>
      <c r="D11" s="18">
        <v>2400</v>
      </c>
      <c r="E11" s="19">
        <v>2400</v>
      </c>
      <c r="F11" s="20">
        <v>2400</v>
      </c>
      <c r="G11" s="36"/>
    </row>
    <row r="12" spans="1:7" x14ac:dyDescent="0.25">
      <c r="A12" s="195"/>
      <c r="B12" s="28" t="s">
        <v>16</v>
      </c>
      <c r="C12" s="23">
        <v>300</v>
      </c>
      <c r="D12" s="24">
        <v>500</v>
      </c>
      <c r="E12" s="25">
        <v>500</v>
      </c>
      <c r="F12" s="26">
        <v>500</v>
      </c>
      <c r="G12" s="27"/>
    </row>
    <row r="13" spans="1:7" ht="15.75" thickBot="1" x14ac:dyDescent="0.3">
      <c r="A13" s="196"/>
      <c r="B13" s="37" t="s">
        <v>17</v>
      </c>
      <c r="C13" s="38"/>
      <c r="D13" s="39"/>
      <c r="E13" s="40"/>
      <c r="F13" s="41"/>
      <c r="G13" s="42"/>
    </row>
    <row r="14" spans="1:7" ht="15.75" thickBot="1" x14ac:dyDescent="0.3">
      <c r="A14" s="43">
        <v>504</v>
      </c>
      <c r="B14" s="10" t="s">
        <v>18</v>
      </c>
      <c r="C14" s="44"/>
      <c r="D14" s="45"/>
      <c r="E14" s="46"/>
      <c r="F14" s="47"/>
      <c r="G14" s="15"/>
    </row>
    <row r="15" spans="1:7" ht="15.75" thickBot="1" x14ac:dyDescent="0.3">
      <c r="A15" s="9">
        <v>511</v>
      </c>
      <c r="B15" s="9" t="s">
        <v>19</v>
      </c>
      <c r="C15" s="11">
        <v>7295</v>
      </c>
      <c r="D15" s="12">
        <v>6705</v>
      </c>
      <c r="E15" s="13">
        <v>13439</v>
      </c>
      <c r="F15" s="14">
        <v>10569</v>
      </c>
      <c r="G15" s="48" t="s">
        <v>102</v>
      </c>
    </row>
    <row r="16" spans="1:7" ht="15.75" thickBot="1" x14ac:dyDescent="0.3">
      <c r="A16" s="10">
        <v>512</v>
      </c>
      <c r="B16" s="9" t="s">
        <v>20</v>
      </c>
      <c r="C16" s="44">
        <v>3</v>
      </c>
      <c r="D16" s="45">
        <v>3</v>
      </c>
      <c r="E16" s="46">
        <v>3</v>
      </c>
      <c r="F16" s="47">
        <v>3</v>
      </c>
      <c r="G16" s="49"/>
    </row>
    <row r="17" spans="1:7" ht="15.75" thickBot="1" x14ac:dyDescent="0.3">
      <c r="A17" s="9">
        <v>513</v>
      </c>
      <c r="B17" s="9" t="s">
        <v>21</v>
      </c>
      <c r="C17" s="11"/>
      <c r="D17" s="12"/>
      <c r="E17" s="13"/>
      <c r="F17" s="14"/>
      <c r="G17" s="50"/>
    </row>
    <row r="18" spans="1:7" ht="15.75" thickBot="1" x14ac:dyDescent="0.3">
      <c r="A18" s="9">
        <v>518</v>
      </c>
      <c r="B18" s="9" t="s">
        <v>22</v>
      </c>
      <c r="C18" s="11">
        <v>763</v>
      </c>
      <c r="D18" s="12">
        <f>SUM(D19:D21)</f>
        <v>833</v>
      </c>
      <c r="E18" s="13">
        <f>SUM(E19:E21)</f>
        <v>1133</v>
      </c>
      <c r="F18" s="14">
        <f>SUM(F19:F21)</f>
        <v>1133</v>
      </c>
      <c r="G18" s="30"/>
    </row>
    <row r="19" spans="1:7" x14ac:dyDescent="0.25">
      <c r="A19" s="51" t="s">
        <v>9</v>
      </c>
      <c r="B19" s="31" t="s">
        <v>23</v>
      </c>
      <c r="C19" s="52">
        <v>10</v>
      </c>
      <c r="D19" s="53">
        <v>10</v>
      </c>
      <c r="E19" s="54">
        <v>10</v>
      </c>
      <c r="F19" s="184">
        <v>10</v>
      </c>
      <c r="G19" s="56"/>
    </row>
    <row r="20" spans="1:7" x14ac:dyDescent="0.25">
      <c r="A20" s="43"/>
      <c r="B20" s="28" t="s">
        <v>24</v>
      </c>
      <c r="C20" s="57"/>
      <c r="D20" s="58"/>
      <c r="E20" s="59"/>
      <c r="F20" s="60"/>
      <c r="G20" s="61"/>
    </row>
    <row r="21" spans="1:7" ht="15.75" thickBot="1" x14ac:dyDescent="0.3">
      <c r="A21" s="43"/>
      <c r="B21" s="28" t="s">
        <v>25</v>
      </c>
      <c r="C21" s="23">
        <v>753</v>
      </c>
      <c r="D21" s="24">
        <v>823</v>
      </c>
      <c r="E21" s="25">
        <v>1123</v>
      </c>
      <c r="F21" s="26">
        <v>1123</v>
      </c>
      <c r="G21" s="62" t="s">
        <v>26</v>
      </c>
    </row>
    <row r="22" spans="1:7" ht="15.75" thickBot="1" x14ac:dyDescent="0.3">
      <c r="A22" s="63">
        <v>521</v>
      </c>
      <c r="B22" s="9" t="s">
        <v>27</v>
      </c>
      <c r="C22" s="11">
        <f>SUM(C23:C26)</f>
        <v>3121</v>
      </c>
      <c r="D22" s="12">
        <f>SUM(D23:D26)</f>
        <v>3426</v>
      </c>
      <c r="E22" s="13">
        <f>SUM(E23:E26)</f>
        <v>3426</v>
      </c>
      <c r="F22" s="14">
        <f>SUM(F23:F26)</f>
        <v>3426</v>
      </c>
      <c r="G22" s="30"/>
    </row>
    <row r="23" spans="1:7" x14ac:dyDescent="0.25">
      <c r="A23" s="51" t="s">
        <v>9</v>
      </c>
      <c r="B23" s="64" t="s">
        <v>28</v>
      </c>
      <c r="C23" s="17">
        <v>2921</v>
      </c>
      <c r="D23" s="18">
        <v>3390</v>
      </c>
      <c r="E23" s="19">
        <v>3390</v>
      </c>
      <c r="F23" s="20">
        <v>3390</v>
      </c>
      <c r="G23" s="21"/>
    </row>
    <row r="24" spans="1:7" x14ac:dyDescent="0.25">
      <c r="A24" s="65"/>
      <c r="B24" s="28" t="s">
        <v>29</v>
      </c>
      <c r="C24" s="23">
        <v>200</v>
      </c>
      <c r="D24" s="24">
        <v>36</v>
      </c>
      <c r="E24" s="25">
        <v>36</v>
      </c>
      <c r="F24" s="26">
        <v>36</v>
      </c>
      <c r="G24" s="27"/>
    </row>
    <row r="25" spans="1:7" x14ac:dyDescent="0.25">
      <c r="A25" s="65"/>
      <c r="B25" s="65" t="s">
        <v>30</v>
      </c>
      <c r="C25" s="66"/>
      <c r="D25" s="67"/>
      <c r="E25" s="68"/>
      <c r="F25" s="69"/>
      <c r="G25" s="70"/>
    </row>
    <row r="26" spans="1:7" ht="15.75" thickBot="1" x14ac:dyDescent="0.3">
      <c r="A26" s="37"/>
      <c r="B26" s="22" t="s">
        <v>31</v>
      </c>
      <c r="C26" s="38"/>
      <c r="D26" s="39"/>
      <c r="E26" s="40"/>
      <c r="F26" s="41"/>
      <c r="G26" s="71"/>
    </row>
    <row r="27" spans="1:7" ht="15.75" thickBot="1" x14ac:dyDescent="0.3">
      <c r="A27" s="9">
        <v>524</v>
      </c>
      <c r="B27" s="9" t="s">
        <v>32</v>
      </c>
      <c r="C27" s="11">
        <v>1041</v>
      </c>
      <c r="D27" s="12">
        <v>1152</v>
      </c>
      <c r="E27" s="13">
        <v>1155</v>
      </c>
      <c r="F27" s="14">
        <v>1155</v>
      </c>
      <c r="G27" s="30"/>
    </row>
    <row r="28" spans="1:7" ht="15.75" thickBot="1" x14ac:dyDescent="0.3">
      <c r="A28" s="72">
        <v>525</v>
      </c>
      <c r="B28" s="72" t="s">
        <v>33</v>
      </c>
      <c r="C28" s="11"/>
      <c r="D28" s="12"/>
      <c r="E28" s="13"/>
      <c r="F28" s="14"/>
      <c r="G28" s="73"/>
    </row>
    <row r="29" spans="1:7" ht="15.75" thickBot="1" x14ac:dyDescent="0.3">
      <c r="A29" s="9">
        <v>527</v>
      </c>
      <c r="B29" s="9" t="s">
        <v>34</v>
      </c>
      <c r="C29" s="11"/>
      <c r="D29" s="12"/>
      <c r="E29" s="13"/>
      <c r="F29" s="14"/>
      <c r="G29" s="30"/>
    </row>
    <row r="30" spans="1:7" ht="15.75" thickBot="1" x14ac:dyDescent="0.3">
      <c r="A30" s="9">
        <v>528</v>
      </c>
      <c r="B30" s="9" t="s">
        <v>35</v>
      </c>
      <c r="C30" s="11">
        <v>195</v>
      </c>
      <c r="D30" s="12">
        <v>280</v>
      </c>
      <c r="E30" s="13">
        <v>280</v>
      </c>
      <c r="F30" s="14">
        <v>280</v>
      </c>
      <c r="G30" s="30"/>
    </row>
    <row r="31" spans="1:7" ht="15.75" thickBot="1" x14ac:dyDescent="0.3">
      <c r="A31" s="9">
        <v>531</v>
      </c>
      <c r="B31" s="9" t="s">
        <v>36</v>
      </c>
      <c r="C31" s="11">
        <v>3</v>
      </c>
      <c r="D31" s="12">
        <v>3</v>
      </c>
      <c r="E31" s="13"/>
      <c r="F31" s="14"/>
      <c r="G31" s="30"/>
    </row>
    <row r="32" spans="1:7" ht="15.75" thickBot="1" x14ac:dyDescent="0.3">
      <c r="A32" s="9">
        <v>538</v>
      </c>
      <c r="B32" s="9" t="s">
        <v>37</v>
      </c>
      <c r="C32" s="11">
        <v>40</v>
      </c>
      <c r="D32" s="12">
        <v>40</v>
      </c>
      <c r="E32" s="13"/>
      <c r="F32" s="14"/>
      <c r="G32" s="30"/>
    </row>
    <row r="33" spans="1:7" ht="15.75" thickBot="1" x14ac:dyDescent="0.3">
      <c r="A33" s="9">
        <v>542</v>
      </c>
      <c r="B33" s="9" t="s">
        <v>38</v>
      </c>
      <c r="C33" s="74"/>
      <c r="D33" s="75"/>
      <c r="E33" s="76"/>
      <c r="F33" s="77"/>
      <c r="G33" s="30"/>
    </row>
    <row r="34" spans="1:7" ht="15.75" thickBot="1" x14ac:dyDescent="0.3">
      <c r="A34" s="9">
        <v>543</v>
      </c>
      <c r="B34" s="9" t="s">
        <v>39</v>
      </c>
      <c r="C34" s="11"/>
      <c r="D34" s="12"/>
      <c r="E34" s="13"/>
      <c r="F34" s="14"/>
      <c r="G34" s="30"/>
    </row>
    <row r="35" spans="1:7" ht="15.75" thickBot="1" x14ac:dyDescent="0.3">
      <c r="A35" s="9">
        <v>549</v>
      </c>
      <c r="B35" s="9" t="s">
        <v>40</v>
      </c>
      <c r="C35" s="11">
        <v>10</v>
      </c>
      <c r="D35" s="12">
        <v>10</v>
      </c>
      <c r="E35" s="13">
        <v>50</v>
      </c>
      <c r="F35" s="14">
        <v>50</v>
      </c>
      <c r="G35" s="30"/>
    </row>
    <row r="36" spans="1:7" ht="15.75" thickBot="1" x14ac:dyDescent="0.3">
      <c r="A36" s="78">
        <v>556</v>
      </c>
      <c r="B36" s="9" t="s">
        <v>41</v>
      </c>
      <c r="C36" s="11">
        <v>300</v>
      </c>
      <c r="D36" s="12">
        <v>300</v>
      </c>
      <c r="E36" s="13">
        <v>200</v>
      </c>
      <c r="F36" s="14">
        <v>200</v>
      </c>
      <c r="G36" s="30"/>
    </row>
    <row r="37" spans="1:7" ht="15.75" thickBot="1" x14ac:dyDescent="0.3">
      <c r="A37" s="78">
        <v>557</v>
      </c>
      <c r="B37" s="9" t="s">
        <v>42</v>
      </c>
      <c r="C37" s="11">
        <v>100</v>
      </c>
      <c r="D37" s="12">
        <v>200</v>
      </c>
      <c r="E37" s="13">
        <v>300</v>
      </c>
      <c r="F37" s="14">
        <v>300</v>
      </c>
      <c r="G37" s="30"/>
    </row>
    <row r="38" spans="1:7" ht="15.75" thickBot="1" x14ac:dyDescent="0.3">
      <c r="A38" s="10">
        <v>558</v>
      </c>
      <c r="B38" s="9" t="s">
        <v>43</v>
      </c>
      <c r="C38" s="11">
        <v>50</v>
      </c>
      <c r="D38" s="12">
        <v>50</v>
      </c>
      <c r="E38" s="13">
        <v>50</v>
      </c>
      <c r="F38" s="14">
        <v>50</v>
      </c>
      <c r="G38" s="30"/>
    </row>
    <row r="39" spans="1:7" x14ac:dyDescent="0.25">
      <c r="A39" s="79">
        <v>569</v>
      </c>
      <c r="B39" s="79" t="s">
        <v>44</v>
      </c>
      <c r="C39" s="80"/>
      <c r="D39" s="81"/>
      <c r="E39" s="82"/>
      <c r="F39" s="55"/>
      <c r="G39" s="83"/>
    </row>
    <row r="40" spans="1:7" x14ac:dyDescent="0.25">
      <c r="A40" s="43">
        <v>595</v>
      </c>
      <c r="B40" s="43" t="s">
        <v>45</v>
      </c>
      <c r="C40" s="74"/>
      <c r="D40" s="75"/>
      <c r="E40" s="76"/>
      <c r="F40" s="77"/>
      <c r="G40" s="84"/>
    </row>
    <row r="41" spans="1:7" ht="15.75" thickBot="1" x14ac:dyDescent="0.3">
      <c r="A41" s="85"/>
      <c r="B41" s="85" t="s">
        <v>46</v>
      </c>
      <c r="C41" s="86"/>
      <c r="D41" s="87"/>
      <c r="E41" s="88"/>
      <c r="F41" s="89"/>
      <c r="G41" s="90"/>
    </row>
    <row r="42" spans="1:7" ht="16.5" thickTop="1" thickBot="1" x14ac:dyDescent="0.3">
      <c r="A42" s="10" t="s">
        <v>47</v>
      </c>
      <c r="B42" s="10" t="s">
        <v>48</v>
      </c>
      <c r="C42" s="91">
        <f>C5+C9+C15+C16+C18+C22+C27+C30+C31+C32+C35+C36+C37+C38+C40</f>
        <v>16561</v>
      </c>
      <c r="D42" s="92">
        <f>D5+D9+D15+D16+D18+D22+D27+D30+D31+D32+D35+D36+D37+D38+D40</f>
        <v>17252</v>
      </c>
      <c r="E42" s="93">
        <f>E5+E9+E15+E16+E18+E22+E27+E30+E31+E32+E35+E36+E37+E38+E40</f>
        <v>24286</v>
      </c>
      <c r="F42" s="94">
        <f>F5+F9+F15+F16+F18+F22+F27+F30+F31+F32+F35+F36+F37+F38+F40</f>
        <v>21416</v>
      </c>
      <c r="G42" s="15"/>
    </row>
    <row r="43" spans="1:7" x14ac:dyDescent="0.25">
      <c r="A43" s="95"/>
      <c r="B43" s="95"/>
      <c r="C43" s="96"/>
      <c r="D43" s="97"/>
      <c r="E43" s="96"/>
      <c r="F43" s="185"/>
      <c r="G43" s="95"/>
    </row>
    <row r="44" spans="1:7" ht="15.75" thickBot="1" x14ac:dyDescent="0.3">
      <c r="A44" s="95"/>
      <c r="B44" s="95"/>
      <c r="C44" s="96"/>
      <c r="D44" s="97"/>
      <c r="E44" s="96"/>
      <c r="F44" s="185"/>
      <c r="G44" s="95"/>
    </row>
    <row r="45" spans="1:7" ht="29.25" thickBot="1" x14ac:dyDescent="0.3">
      <c r="A45" s="4"/>
      <c r="B45" s="4" t="s">
        <v>2</v>
      </c>
      <c r="C45" s="5" t="s">
        <v>3</v>
      </c>
      <c r="D45" s="98" t="s">
        <v>4</v>
      </c>
      <c r="E45" s="6" t="s">
        <v>49</v>
      </c>
      <c r="F45" s="7" t="s">
        <v>49</v>
      </c>
      <c r="G45" s="8" t="s">
        <v>7</v>
      </c>
    </row>
    <row r="46" spans="1:7" ht="15.75" thickBot="1" x14ac:dyDescent="0.3">
      <c r="A46" s="99">
        <v>602</v>
      </c>
      <c r="B46" s="9" t="s">
        <v>50</v>
      </c>
      <c r="C46" s="11">
        <v>1610</v>
      </c>
      <c r="D46" s="12">
        <v>2005</v>
      </c>
      <c r="E46" s="13">
        <v>2005</v>
      </c>
      <c r="F46" s="14">
        <v>2005</v>
      </c>
      <c r="G46" s="100"/>
    </row>
    <row r="47" spans="1:7" ht="15.75" thickBot="1" x14ac:dyDescent="0.3">
      <c r="A47" s="9">
        <v>603</v>
      </c>
      <c r="B47" s="9" t="s">
        <v>51</v>
      </c>
      <c r="C47" s="11">
        <v>20037</v>
      </c>
      <c r="D47" s="12">
        <v>20613</v>
      </c>
      <c r="E47" s="13">
        <v>24527</v>
      </c>
      <c r="F47" s="14">
        <v>24527</v>
      </c>
      <c r="G47" s="9"/>
    </row>
    <row r="48" spans="1:7" ht="15.75" thickBot="1" x14ac:dyDescent="0.3">
      <c r="A48" s="9">
        <v>604</v>
      </c>
      <c r="B48" s="9" t="s">
        <v>52</v>
      </c>
      <c r="C48" s="11"/>
      <c r="D48" s="12"/>
      <c r="E48" s="13"/>
      <c r="F48" s="14"/>
      <c r="G48" s="9"/>
    </row>
    <row r="49" spans="1:7" ht="15.75" thickBot="1" x14ac:dyDescent="0.3">
      <c r="A49" s="78">
        <v>609</v>
      </c>
      <c r="B49" s="9" t="s">
        <v>53</v>
      </c>
      <c r="C49" s="11"/>
      <c r="D49" s="12"/>
      <c r="E49" s="13"/>
      <c r="F49" s="14"/>
      <c r="G49" s="100"/>
    </row>
    <row r="50" spans="1:7" ht="15.75" thickBot="1" x14ac:dyDescent="0.3">
      <c r="A50" s="78">
        <v>611</v>
      </c>
      <c r="B50" s="9" t="s">
        <v>54</v>
      </c>
      <c r="C50" s="11"/>
      <c r="D50" s="12"/>
      <c r="E50" s="13"/>
      <c r="F50" s="14"/>
      <c r="G50" s="9"/>
    </row>
    <row r="51" spans="1:7" ht="15.75" thickBot="1" x14ac:dyDescent="0.3">
      <c r="A51" s="43">
        <v>621</v>
      </c>
      <c r="B51" s="43" t="s">
        <v>55</v>
      </c>
      <c r="C51" s="11"/>
      <c r="D51" s="12"/>
      <c r="E51" s="13"/>
      <c r="F51" s="14"/>
      <c r="G51" s="65"/>
    </row>
    <row r="52" spans="1:7" ht="15.75" thickBot="1" x14ac:dyDescent="0.3">
      <c r="A52" s="9">
        <v>641</v>
      </c>
      <c r="B52" s="9" t="s">
        <v>56</v>
      </c>
      <c r="C52" s="101">
        <v>40</v>
      </c>
      <c r="D52" s="102">
        <v>40</v>
      </c>
      <c r="E52" s="103">
        <v>40</v>
      </c>
      <c r="F52" s="104">
        <v>40</v>
      </c>
      <c r="G52" s="105"/>
    </row>
    <row r="53" spans="1:7" ht="15.75" thickBot="1" x14ac:dyDescent="0.3">
      <c r="A53" s="9">
        <v>643</v>
      </c>
      <c r="B53" s="9" t="s">
        <v>57</v>
      </c>
      <c r="C53" s="11"/>
      <c r="D53" s="12"/>
      <c r="E53" s="13"/>
      <c r="F53" s="14"/>
      <c r="G53" s="105"/>
    </row>
    <row r="54" spans="1:7" ht="15.75" thickBot="1" x14ac:dyDescent="0.3">
      <c r="A54" s="9">
        <v>646</v>
      </c>
      <c r="B54" s="9" t="s">
        <v>58</v>
      </c>
      <c r="C54" s="11"/>
      <c r="D54" s="12"/>
      <c r="E54" s="13"/>
      <c r="F54" s="14"/>
      <c r="G54" s="105"/>
    </row>
    <row r="55" spans="1:7" ht="15.75" thickBot="1" x14ac:dyDescent="0.3">
      <c r="A55" s="9">
        <v>648</v>
      </c>
      <c r="B55" s="9" t="s">
        <v>59</v>
      </c>
      <c r="C55" s="11"/>
      <c r="D55" s="12"/>
      <c r="E55" s="13"/>
      <c r="F55" s="14"/>
      <c r="G55" s="9"/>
    </row>
    <row r="56" spans="1:7" ht="15.75" thickBot="1" x14ac:dyDescent="0.3">
      <c r="A56" s="9">
        <v>649</v>
      </c>
      <c r="B56" s="9" t="s">
        <v>60</v>
      </c>
      <c r="C56" s="11"/>
      <c r="D56" s="12"/>
      <c r="E56" s="13"/>
      <c r="F56" s="14"/>
      <c r="G56" s="9"/>
    </row>
    <row r="57" spans="1:7" ht="15.75" thickBot="1" x14ac:dyDescent="0.3">
      <c r="A57" s="9">
        <v>662</v>
      </c>
      <c r="B57" s="9" t="s">
        <v>61</v>
      </c>
      <c r="C57" s="101"/>
      <c r="D57" s="102"/>
      <c r="E57" s="103"/>
      <c r="F57" s="104"/>
      <c r="G57" s="105"/>
    </row>
    <row r="58" spans="1:7" ht="15.75" thickBot="1" x14ac:dyDescent="0.3">
      <c r="A58" s="106">
        <v>669</v>
      </c>
      <c r="B58" s="106" t="s">
        <v>62</v>
      </c>
      <c r="C58" s="107"/>
      <c r="D58" s="108"/>
      <c r="E58" s="109"/>
      <c r="F58" s="110"/>
      <c r="G58" s="111"/>
    </row>
    <row r="59" spans="1:7" ht="16.5" thickTop="1" thickBot="1" x14ac:dyDescent="0.3">
      <c r="A59" s="10" t="s">
        <v>63</v>
      </c>
      <c r="B59" s="10" t="s">
        <v>64</v>
      </c>
      <c r="C59" s="112">
        <f>SUM(C46:C58)</f>
        <v>21687</v>
      </c>
      <c r="D59" s="113">
        <f>SUM(D46:D58)</f>
        <v>22658</v>
      </c>
      <c r="E59" s="114">
        <f>SUM(E46:E58)</f>
        <v>26572</v>
      </c>
      <c r="F59" s="115">
        <f>SUM(F46:F58)</f>
        <v>26572</v>
      </c>
      <c r="G59" s="10"/>
    </row>
    <row r="60" spans="1:7" x14ac:dyDescent="0.25">
      <c r="A60" s="116"/>
      <c r="B60" s="116"/>
      <c r="C60" s="117"/>
      <c r="D60" s="118"/>
      <c r="E60" s="118"/>
      <c r="F60" s="118"/>
      <c r="G60" s="116"/>
    </row>
    <row r="61" spans="1:7" ht="15.75" thickBot="1" x14ac:dyDescent="0.3">
      <c r="A61" s="186" t="s">
        <v>65</v>
      </c>
      <c r="B61" s="186"/>
      <c r="C61" s="186"/>
      <c r="D61" s="186"/>
      <c r="E61" s="186"/>
      <c r="F61" s="186"/>
      <c r="G61" s="186"/>
    </row>
    <row r="62" spans="1:7" x14ac:dyDescent="0.25">
      <c r="A62" s="31" t="s">
        <v>66</v>
      </c>
      <c r="B62" s="31" t="s">
        <v>67</v>
      </c>
      <c r="C62" s="119">
        <f>C59</f>
        <v>21687</v>
      </c>
      <c r="D62" s="120">
        <f>D59</f>
        <v>22658</v>
      </c>
      <c r="E62" s="121">
        <f>E59</f>
        <v>26572</v>
      </c>
      <c r="F62" s="122">
        <f>F59</f>
        <v>26572</v>
      </c>
      <c r="G62" s="31"/>
    </row>
    <row r="63" spans="1:7" ht="15.75" thickBot="1" x14ac:dyDescent="0.3">
      <c r="A63" s="123" t="s">
        <v>68</v>
      </c>
      <c r="B63" s="123" t="s">
        <v>69</v>
      </c>
      <c r="C63" s="124">
        <f>C42</f>
        <v>16561</v>
      </c>
      <c r="D63" s="125">
        <f>D42</f>
        <v>17252</v>
      </c>
      <c r="E63" s="126">
        <f>E42</f>
        <v>24286</v>
      </c>
      <c r="F63" s="127">
        <f>F42</f>
        <v>21416</v>
      </c>
      <c r="G63" s="37"/>
    </row>
    <row r="64" spans="1:7" ht="15.75" thickBot="1" x14ac:dyDescent="0.3">
      <c r="A64" s="9"/>
      <c r="B64" s="128" t="s">
        <v>70</v>
      </c>
      <c r="C64" s="129">
        <f>C62-C63</f>
        <v>5126</v>
      </c>
      <c r="D64" s="130">
        <f>D62-D63</f>
        <v>5406</v>
      </c>
      <c r="E64" s="131">
        <f>E62-E63</f>
        <v>2286</v>
      </c>
      <c r="F64" s="132">
        <f>F62-F63</f>
        <v>5156</v>
      </c>
      <c r="G64" s="9"/>
    </row>
    <row r="65" spans="1:7" x14ac:dyDescent="0.25">
      <c r="A65" s="116"/>
      <c r="B65" s="116"/>
      <c r="C65" s="117"/>
      <c r="D65" s="118"/>
      <c r="E65" s="118"/>
      <c r="F65" s="118"/>
      <c r="G65" s="116"/>
    </row>
    <row r="66" spans="1:7" x14ac:dyDescent="0.25">
      <c r="A66" s="116"/>
      <c r="B66" s="116" t="s">
        <v>71</v>
      </c>
      <c r="C66" s="117"/>
      <c r="D66" s="118"/>
      <c r="E66" s="118"/>
      <c r="F66" s="118"/>
      <c r="G66" s="116"/>
    </row>
    <row r="67" spans="1:7" x14ac:dyDescent="0.25">
      <c r="A67" s="116"/>
      <c r="B67" s="116" t="s">
        <v>72</v>
      </c>
      <c r="C67" s="117"/>
      <c r="D67" s="118"/>
      <c r="E67" s="118"/>
      <c r="F67" s="118"/>
      <c r="G67" s="116"/>
    </row>
    <row r="68" spans="1:7" x14ac:dyDescent="0.25">
      <c r="A68" s="116"/>
      <c r="B68" s="116" t="s">
        <v>73</v>
      </c>
      <c r="C68" s="117"/>
      <c r="D68" s="118"/>
      <c r="E68" s="118"/>
      <c r="F68" s="118"/>
      <c r="G68" s="116"/>
    </row>
    <row r="69" spans="1:7" x14ac:dyDescent="0.25">
      <c r="A69" s="116"/>
      <c r="B69" s="116"/>
      <c r="C69" s="117"/>
      <c r="D69" s="118"/>
      <c r="E69" s="118"/>
      <c r="F69" s="118"/>
      <c r="G69" s="116"/>
    </row>
  </sheetData>
  <protectedRanges>
    <protectedRange sqref="C65:G68" name="Oblast9_1"/>
    <protectedRange sqref="C46:G58" name="Oblast8_1"/>
    <protectedRange sqref="C10:G17" name="Oblast4_1"/>
    <protectedRange sqref="C19:G21" name="Oblast3_1"/>
    <protectedRange sqref="C10:G17" name="Oblast2_1"/>
    <protectedRange sqref="C6:G8" name="Oblast1_1"/>
    <protectedRange sqref="C19:G21" name="Oblast6_1"/>
    <protectedRange sqref="G23:G35 G37:G41 C23:F41" name="Oblast7_1"/>
  </protectedRanges>
  <mergeCells count="6">
    <mergeCell ref="A61:G61"/>
    <mergeCell ref="A1:G1"/>
    <mergeCell ref="A3:B3"/>
    <mergeCell ref="C3:G3"/>
    <mergeCell ref="A6:A8"/>
    <mergeCell ref="A10:A13"/>
  </mergeCells>
  <pageMargins left="0.7" right="0.7" top="0.78740157499999996" bottom="0.78740157499999996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2776-5C1D-4224-9195-99BBF3F1559B}">
  <dimension ref="A1:F32"/>
  <sheetViews>
    <sheetView tabSelected="1" workbookViewId="0">
      <selection activeCell="D23" sqref="D23"/>
    </sheetView>
  </sheetViews>
  <sheetFormatPr defaultRowHeight="15" x14ac:dyDescent="0.25"/>
  <cols>
    <col min="1" max="1" width="11.7109375" customWidth="1"/>
    <col min="2" max="2" width="41.7109375" customWidth="1"/>
    <col min="3" max="3" width="49.7109375" bestFit="1" customWidth="1"/>
    <col min="4" max="4" width="18.42578125" customWidth="1"/>
  </cols>
  <sheetData>
    <row r="1" spans="1:6" ht="20.25" x14ac:dyDescent="0.25">
      <c r="A1" s="133"/>
      <c r="B1" s="197" t="s">
        <v>74</v>
      </c>
      <c r="C1" s="197"/>
      <c r="D1" s="197"/>
    </row>
    <row r="2" spans="1:6" x14ac:dyDescent="0.25">
      <c r="A2" s="134"/>
      <c r="B2" s="135"/>
      <c r="C2" s="135"/>
      <c r="D2" s="135"/>
      <c r="E2" s="136"/>
    </row>
    <row r="3" spans="1:6" x14ac:dyDescent="0.25">
      <c r="A3" s="137" t="s">
        <v>75</v>
      </c>
      <c r="B3" s="138"/>
      <c r="C3" s="138"/>
      <c r="D3" s="139" t="s">
        <v>76</v>
      </c>
    </row>
    <row r="4" spans="1:6" x14ac:dyDescent="0.25">
      <c r="A4" s="140">
        <v>518</v>
      </c>
      <c r="B4" s="141" t="s">
        <v>77</v>
      </c>
      <c r="C4" s="141"/>
      <c r="D4" s="142">
        <v>590000</v>
      </c>
    </row>
    <row r="5" spans="1:6" x14ac:dyDescent="0.25">
      <c r="A5" s="143">
        <v>511</v>
      </c>
      <c r="B5" s="144" t="s">
        <v>19</v>
      </c>
      <c r="C5" s="144"/>
      <c r="D5" s="145">
        <v>3600000</v>
      </c>
      <c r="E5" s="146"/>
      <c r="F5" s="147"/>
    </row>
    <row r="6" spans="1:6" x14ac:dyDescent="0.25">
      <c r="A6" s="148">
        <v>501</v>
      </c>
      <c r="B6" s="149" t="s">
        <v>78</v>
      </c>
      <c r="C6" s="149"/>
      <c r="D6" s="150">
        <v>1200000</v>
      </c>
      <c r="E6" s="151"/>
    </row>
    <row r="7" spans="1:6" x14ac:dyDescent="0.25">
      <c r="A7" s="198" t="s">
        <v>79</v>
      </c>
      <c r="B7" s="199"/>
      <c r="C7" s="152"/>
      <c r="D7" s="153">
        <f>SUM(D4:D6)</f>
        <v>5390000</v>
      </c>
    </row>
    <row r="8" spans="1:6" x14ac:dyDescent="0.25">
      <c r="A8" s="154"/>
      <c r="B8" s="135"/>
      <c r="C8" s="135"/>
      <c r="D8" s="155"/>
      <c r="E8" s="156"/>
    </row>
    <row r="9" spans="1:6" x14ac:dyDescent="0.25">
      <c r="A9" s="137" t="s">
        <v>75</v>
      </c>
      <c r="B9" s="135"/>
      <c r="C9" s="135"/>
      <c r="D9" s="155"/>
      <c r="E9" s="157"/>
    </row>
    <row r="10" spans="1:6" x14ac:dyDescent="0.25">
      <c r="A10" s="143">
        <v>511</v>
      </c>
      <c r="B10" s="158" t="s">
        <v>80</v>
      </c>
      <c r="C10" s="158" t="s">
        <v>81</v>
      </c>
      <c r="D10" s="159">
        <v>760000</v>
      </c>
      <c r="E10" s="160"/>
    </row>
    <row r="11" spans="1:6" x14ac:dyDescent="0.25">
      <c r="A11" s="143">
        <v>511</v>
      </c>
      <c r="B11" s="158" t="s">
        <v>82</v>
      </c>
      <c r="C11" s="158" t="s">
        <v>83</v>
      </c>
      <c r="D11" s="159">
        <v>100000</v>
      </c>
      <c r="E11" s="160"/>
    </row>
    <row r="12" spans="1:6" x14ac:dyDescent="0.25">
      <c r="A12" s="143">
        <v>511</v>
      </c>
      <c r="B12" s="158" t="s">
        <v>82</v>
      </c>
      <c r="C12" s="158" t="s">
        <v>84</v>
      </c>
      <c r="D12" s="159">
        <v>328000</v>
      </c>
      <c r="E12" s="160"/>
    </row>
    <row r="13" spans="1:6" x14ac:dyDescent="0.25">
      <c r="A13" s="143">
        <v>511</v>
      </c>
      <c r="B13" s="158" t="s">
        <v>82</v>
      </c>
      <c r="C13" s="158" t="s">
        <v>85</v>
      </c>
      <c r="D13" s="159">
        <v>150000</v>
      </c>
      <c r="E13" s="160"/>
    </row>
    <row r="14" spans="1:6" x14ac:dyDescent="0.25">
      <c r="A14" s="143">
        <v>511</v>
      </c>
      <c r="B14" s="158" t="s">
        <v>86</v>
      </c>
      <c r="C14" s="158" t="s">
        <v>87</v>
      </c>
      <c r="D14" s="159">
        <v>480400</v>
      </c>
    </row>
    <row r="15" spans="1:6" x14ac:dyDescent="0.25">
      <c r="A15" s="161">
        <v>511</v>
      </c>
      <c r="B15" s="158" t="s">
        <v>88</v>
      </c>
      <c r="C15" s="158" t="s">
        <v>89</v>
      </c>
      <c r="D15" s="159">
        <v>520000</v>
      </c>
    </row>
    <row r="16" spans="1:6" x14ac:dyDescent="0.25">
      <c r="A16" s="143">
        <v>511</v>
      </c>
      <c r="B16" s="162" t="s">
        <v>86</v>
      </c>
      <c r="C16" s="163" t="s">
        <v>90</v>
      </c>
      <c r="D16" s="164">
        <v>3250000</v>
      </c>
      <c r="E16" s="160"/>
    </row>
    <row r="17" spans="1:5" x14ac:dyDescent="0.25">
      <c r="A17" s="165">
        <v>511</v>
      </c>
      <c r="B17" s="158" t="s">
        <v>91</v>
      </c>
      <c r="C17" s="158" t="s">
        <v>92</v>
      </c>
      <c r="D17" s="159">
        <v>1300000</v>
      </c>
      <c r="E17" s="160"/>
    </row>
    <row r="18" spans="1:5" x14ac:dyDescent="0.25">
      <c r="A18" s="198" t="s">
        <v>79</v>
      </c>
      <c r="B18" s="199"/>
      <c r="C18" s="166"/>
      <c r="D18" s="167">
        <f>SUM(D10:D17)</f>
        <v>6888400</v>
      </c>
      <c r="E18" s="160"/>
    </row>
    <row r="19" spans="1:5" x14ac:dyDescent="0.25">
      <c r="A19" s="168"/>
      <c r="B19" s="135"/>
      <c r="C19" s="135"/>
      <c r="D19" s="155"/>
      <c r="E19" s="160"/>
    </row>
    <row r="20" spans="1:5" ht="15.75" x14ac:dyDescent="0.25">
      <c r="A20" s="200" t="s">
        <v>93</v>
      </c>
      <c r="B20" s="201"/>
      <c r="C20" s="169"/>
      <c r="D20" s="170">
        <f>D7+D18</f>
        <v>12278400</v>
      </c>
      <c r="E20" s="160"/>
    </row>
    <row r="21" spans="1:5" x14ac:dyDescent="0.25">
      <c r="A21" s="134"/>
      <c r="B21" s="171"/>
      <c r="C21" s="171"/>
      <c r="D21" s="172"/>
      <c r="E21" s="160"/>
    </row>
    <row r="22" spans="1:5" x14ac:dyDescent="0.25">
      <c r="A22" s="171" t="s">
        <v>94</v>
      </c>
      <c r="B22" s="173"/>
      <c r="C22" s="171"/>
      <c r="D22" s="172"/>
      <c r="E22" s="160"/>
    </row>
    <row r="23" spans="1:5" x14ac:dyDescent="0.25">
      <c r="A23" s="158" t="s">
        <v>82</v>
      </c>
      <c r="B23" s="174"/>
      <c r="C23" s="158" t="s">
        <v>95</v>
      </c>
      <c r="D23" s="159">
        <v>12850000</v>
      </c>
      <c r="E23" s="160"/>
    </row>
    <row r="24" spans="1:5" x14ac:dyDescent="0.25">
      <c r="A24" s="134"/>
      <c r="E24" s="160"/>
    </row>
    <row r="25" spans="1:5" x14ac:dyDescent="0.25">
      <c r="A25" s="175" t="s">
        <v>96</v>
      </c>
      <c r="B25" s="176"/>
      <c r="E25" s="160"/>
    </row>
    <row r="26" spans="1:5" x14ac:dyDescent="0.25">
      <c r="A26" s="177">
        <v>501</v>
      </c>
      <c r="B26" s="178">
        <f>D6</f>
        <v>1200000</v>
      </c>
      <c r="C26" s="179" t="s">
        <v>97</v>
      </c>
      <c r="E26" s="160"/>
    </row>
    <row r="27" spans="1:5" x14ac:dyDescent="0.25">
      <c r="A27" s="177">
        <v>511</v>
      </c>
      <c r="B27" s="178">
        <f>SUM(D5+D18)</f>
        <v>10488400</v>
      </c>
      <c r="C27" s="180" t="s">
        <v>98</v>
      </c>
      <c r="E27" s="160"/>
    </row>
    <row r="28" spans="1:5" x14ac:dyDescent="0.25">
      <c r="A28" s="177">
        <v>518</v>
      </c>
      <c r="B28" s="178">
        <f>D4</f>
        <v>590000</v>
      </c>
      <c r="C28" s="181" t="s">
        <v>99</v>
      </c>
      <c r="E28" s="160"/>
    </row>
    <row r="29" spans="1:5" x14ac:dyDescent="0.25">
      <c r="A29" s="134"/>
      <c r="B29" s="171"/>
      <c r="C29" s="171"/>
      <c r="D29" s="172"/>
      <c r="E29" s="160"/>
    </row>
    <row r="30" spans="1:5" x14ac:dyDescent="0.25">
      <c r="A30" s="135" t="s">
        <v>100</v>
      </c>
      <c r="C30" s="135"/>
      <c r="D30" s="135"/>
      <c r="E30" s="160"/>
    </row>
    <row r="31" spans="1:5" x14ac:dyDescent="0.25">
      <c r="A31" s="135" t="s">
        <v>101</v>
      </c>
      <c r="C31" s="135"/>
      <c r="D31" s="157"/>
      <c r="E31" s="160"/>
    </row>
    <row r="32" spans="1:5" x14ac:dyDescent="0.25">
      <c r="A32" s="134"/>
      <c r="B32" s="182"/>
      <c r="C32" s="182"/>
      <c r="D32" s="183"/>
      <c r="E32" s="160"/>
    </row>
  </sheetData>
  <mergeCells count="4">
    <mergeCell ref="B1:D1"/>
    <mergeCell ref="A7:B7"/>
    <mergeCell ref="A18:B18"/>
    <mergeCell ref="A20:B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HOČ 2024 rozpočet</vt:lpstr>
      <vt:lpstr>plán oprav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2024-02-05T15:24:37Z</cp:lastPrinted>
  <dcterms:created xsi:type="dcterms:W3CDTF">2023-11-29T16:18:27Z</dcterms:created>
  <dcterms:modified xsi:type="dcterms:W3CDTF">2024-02-05T15:24:41Z</dcterms:modified>
</cp:coreProperties>
</file>