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'List1'!$A$1:$E$826</definedName>
  </definedNames>
  <calcPr fullCalcOnLoad="1"/>
</workbook>
</file>

<file path=xl/sharedStrings.xml><?xml version="1.0" encoding="utf-8"?>
<sst xmlns="http://schemas.openxmlformats.org/spreadsheetml/2006/main" count="901" uniqueCount="790">
  <si>
    <t>PŘÍJMY, VÝDAJE, FINANCOVÁNÍ A JEJICH KONSOLIDACE</t>
  </si>
  <si>
    <t>TEXT</t>
  </si>
  <si>
    <t>ROZPOČET</t>
  </si>
  <si>
    <t>UPRAVENÝ</t>
  </si>
  <si>
    <t>SKUTEČNOST</t>
  </si>
  <si>
    <t>v Kč</t>
  </si>
  <si>
    <t>třída 1 - daňové příjmy</t>
  </si>
  <si>
    <t>třída 2 - nedaňové příjmy</t>
  </si>
  <si>
    <t>třída 3 - kapitálové příjmy</t>
  </si>
  <si>
    <t>PŘÍJMY PO KONSOLIDACI CELKEM</t>
  </si>
  <si>
    <t>třída 5 - běžné výdaje</t>
  </si>
  <si>
    <t xml:space="preserve">          = běžné výdaje po konsolidaci</t>
  </si>
  <si>
    <t>třída 6 - kapitálové výdaje</t>
  </si>
  <si>
    <t>VÝDAJE PO KONSOLIDACI CELKEM</t>
  </si>
  <si>
    <t>SALDO PŘÍJMU A VÝDAJŮ PO KONSOL.</t>
  </si>
  <si>
    <t>FINANCOVÁNÍ</t>
  </si>
  <si>
    <t>RU</t>
  </si>
  <si>
    <t>% RU</t>
  </si>
  <si>
    <t>(v tis.Kč)</t>
  </si>
  <si>
    <t>(v Kč)</t>
  </si>
  <si>
    <t>Daň z příjmů fyz.osob ze SVČ</t>
  </si>
  <si>
    <t>Daň z příjmů fyz.osob ze záv.činnosti...</t>
  </si>
  <si>
    <t>Daň z příjmů fyzických osob z kapit.výnosů</t>
  </si>
  <si>
    <t>Daň z příjmů právnických osob</t>
  </si>
  <si>
    <t>Daň z příjmů právnických osob za obce</t>
  </si>
  <si>
    <t>Daň z přidané hodnoty</t>
  </si>
  <si>
    <t>Poplatek za likvidaci komunálního odpadu</t>
  </si>
  <si>
    <t>Poplatek ze psů</t>
  </si>
  <si>
    <t>Poplatek za užívání veřejného prostranství</t>
  </si>
  <si>
    <t>Poplatek z ubytovací kapacity</t>
  </si>
  <si>
    <t>Poplatek za povolení k vjezdu</t>
  </si>
  <si>
    <t>Poplatek za provozovaný výher.hrací přístroj</t>
  </si>
  <si>
    <t>Správní poplatky</t>
  </si>
  <si>
    <t>Daň z nemovitostí</t>
  </si>
  <si>
    <t>Daňové příjmy celkem</t>
  </si>
  <si>
    <t>Nedaňové příjmy:</t>
  </si>
  <si>
    <t>Daňové příjmy:</t>
  </si>
  <si>
    <t>Pěstební činnost - příjmy z prodeje dřeva</t>
  </si>
  <si>
    <t>Předškolní zařízení</t>
  </si>
  <si>
    <t>Základní školy</t>
  </si>
  <si>
    <t>Zájmová činnost v kultuře</t>
  </si>
  <si>
    <t>Využití volného času dětí a mládeže</t>
  </si>
  <si>
    <t>Bytové hospodářství</t>
  </si>
  <si>
    <t>Prevence vzniku odpadů</t>
  </si>
  <si>
    <t>Činnost místní správy</t>
  </si>
  <si>
    <t>Ostatní činnosti j.n.</t>
  </si>
  <si>
    <t>Nedaňové příjmy celkem</t>
  </si>
  <si>
    <t>Kapitálové příjmy:</t>
  </si>
  <si>
    <t>Kapitálové příjmy celkem</t>
  </si>
  <si>
    <t>Převody z vlast.fondů hosp.činnosti</t>
  </si>
  <si>
    <t>Převody z rozpočtových účtů</t>
  </si>
  <si>
    <t>Celkem příjmy</t>
  </si>
  <si>
    <t xml:space="preserve">    příjmy po konsolidaci</t>
  </si>
  <si>
    <t>Ozdravování hosp.zvířat, pol. a spec.plodin</t>
  </si>
  <si>
    <t>Pěstební činnost</t>
  </si>
  <si>
    <t>Silnice</t>
  </si>
  <si>
    <t>Bezpečnost silničního provozu</t>
  </si>
  <si>
    <t>Pitná voda</t>
  </si>
  <si>
    <t>Prevence znečišťování vody</t>
  </si>
  <si>
    <t>Činnosti knihovnické</t>
  </si>
  <si>
    <t>Činnosti muzeí a galerií</t>
  </si>
  <si>
    <t>Ostatní záležitosti kultury</t>
  </si>
  <si>
    <t>Rozhlas a televize</t>
  </si>
  <si>
    <t>Ostatní záležitosti kultury, církví a sděl.prostř.</t>
  </si>
  <si>
    <t>Sportovní zařízení v majetku obce</t>
  </si>
  <si>
    <t>Ostatní tělovýchovná činnost</t>
  </si>
  <si>
    <t>Ostatní zájmová činnost a rekreace</t>
  </si>
  <si>
    <t>Veřejné osvětlení</t>
  </si>
  <si>
    <t>Pohřebnictví</t>
  </si>
  <si>
    <t>Komunální služby a úz.rozvoj jn.n.</t>
  </si>
  <si>
    <t>Sběr a svoz komunálních odpadů</t>
  </si>
  <si>
    <t>Ostatní nakládání s odpady</t>
  </si>
  <si>
    <t>Monitoring půdy a podzemní vody</t>
  </si>
  <si>
    <t>Chráněné části přírody</t>
  </si>
  <si>
    <t>Péče o vzhled obcí a veřejnou zeleň</t>
  </si>
  <si>
    <t>Ostatní ekologické záležitosti</t>
  </si>
  <si>
    <t>Ochrana obyvatelstva</t>
  </si>
  <si>
    <t>Bezpečnost a veřejný pořádek</t>
  </si>
  <si>
    <t>Požární ochrana - dobrovolná část</t>
  </si>
  <si>
    <t>Zastupitelstva obcí</t>
  </si>
  <si>
    <t>Obecné příjmy a výdaje z finančních operací</t>
  </si>
  <si>
    <t>Pojištění funkčně nespecifikované</t>
  </si>
  <si>
    <t>Ostatní finanční operace</t>
  </si>
  <si>
    <t>Finanční vypořádání minulých let</t>
  </si>
  <si>
    <t>DRUH VÝDAJE</t>
  </si>
  <si>
    <t>Změna stavu krátk.prostředků na bank.účtech</t>
  </si>
  <si>
    <t>SALDO PŘÍJMŮ A VÝDAJŮ PO KONSOL.</t>
  </si>
  <si>
    <t xml:space="preserve">           - konsolidační položky</t>
  </si>
  <si>
    <t>FINANCOVÁNÍ PO KONSOLIDACI</t>
  </si>
  <si>
    <t>SCHVÁLENÝ</t>
  </si>
  <si>
    <t>RS</t>
  </si>
  <si>
    <t>xx</t>
  </si>
  <si>
    <t>Správa v lesním hospodářství</t>
  </si>
  <si>
    <t>Odvádění a čištění odpadních vod</t>
  </si>
  <si>
    <t xml:space="preserve">Zachování a obnova kulturních památek </t>
  </si>
  <si>
    <t>Ekologická výchova a osvěta</t>
  </si>
  <si>
    <t>Běžné a kapitálové výdaje:</t>
  </si>
  <si>
    <t>Výdaje celkem</t>
  </si>
  <si>
    <t>Výdaje po konsolidaci</t>
  </si>
  <si>
    <t>Odvody za odnětí půdy ze ZPF</t>
  </si>
  <si>
    <t>Celospolečenské funkce lesů</t>
  </si>
  <si>
    <t>Ostatní speciální zdravotnická péče</t>
  </si>
  <si>
    <t>Neinv.přijaté transfery ze SR v rámci SDV</t>
  </si>
  <si>
    <t>Přijaté transfery:</t>
  </si>
  <si>
    <t>Přijaté  transfery celkem</t>
  </si>
  <si>
    <t>Neinvest.přijaté transfery od krajů</t>
  </si>
  <si>
    <t>Vnitřní obchod</t>
  </si>
  <si>
    <t>Denní stacionáře a centra denních služeb</t>
  </si>
  <si>
    <t>Využívání a zneškodňování komunálních odpadů</t>
  </si>
  <si>
    <t>ve školách - převádějí se na účet fondu pronajatý  majetek a do rozpočtu výdajů se zařazují až při následném čerpání těchto prostředků</t>
  </si>
  <si>
    <t>jednotlivými zařízeními. Další příjmy, které ovlivňují % plnění rozpočtu, jsou přijaté sankční platby, pojist.plnění, neinv.dary a jiné příjmy, které</t>
  </si>
  <si>
    <t>nelze předem naplánovat. Tyto příjmy je možné, v některých případech i povinné (např. ochrana životního prostředí) zařazovat v průběhu</t>
  </si>
  <si>
    <t xml:space="preserve">roku do rozpočtu upraveného a použít na financování nutných výdajů. </t>
  </si>
  <si>
    <t>Ostatní odvody z vybraných činností a služeb j.n.</t>
  </si>
  <si>
    <t xml:space="preserve">Ostatní činnosti j.n. </t>
  </si>
  <si>
    <t xml:space="preserve">Neinves.přijaté transfery od obcí </t>
  </si>
  <si>
    <t>Ostatní zálež.v silnič.dopravě</t>
  </si>
  <si>
    <t>Úpravy drobných vodních toků</t>
  </si>
  <si>
    <t>Ostatní záležitosti bezpečnosti, veř.pořádku…</t>
  </si>
  <si>
    <t>% ROZPOČTU</t>
  </si>
  <si>
    <t>UPRAVENÉHO</t>
  </si>
  <si>
    <t>v.Kč</t>
  </si>
  <si>
    <t>Základní umělecké školy</t>
  </si>
  <si>
    <t>Monitoring nakládání s odpady</t>
  </si>
  <si>
    <t>Ostatní služby a činnosti v obl.soc.péče</t>
  </si>
  <si>
    <t>Azyl.domy, nízkoprahová denní centra…</t>
  </si>
  <si>
    <t>Čerpání úvěru - Dyje II.</t>
  </si>
  <si>
    <t>Rozpočet hospodaření města Velké Meziříčí na rok 2012 byl zastupitelstvem města schválen 13.12.2011.</t>
  </si>
  <si>
    <t>Poplatek za znečišťování ovzduší</t>
  </si>
  <si>
    <t>Poplatky za odnětí pozemků plnění funkcí lesa</t>
  </si>
  <si>
    <t>Celospolečenské funkce lesů - přijaté sankční platby</t>
  </si>
  <si>
    <t>Zdravotnická záchranná služba-příjmy z pronájmu</t>
  </si>
  <si>
    <t>Veřejné osvětlení-přeplatky</t>
  </si>
  <si>
    <t>Pohřebnictví - pronájem hrob.míst</t>
  </si>
  <si>
    <t>Ostatní nakládání s odpady-přijaté sankční platby</t>
  </si>
  <si>
    <t>Využívání  a zneškodňování komun.odpadů /EKOKOM/</t>
  </si>
  <si>
    <t>Prevence vzniku odpadů /zpětný odběr el.zařízení/</t>
  </si>
  <si>
    <t>Péče o vzhled obcí a veř.zeleň-přijaté pojistné náhrady</t>
  </si>
  <si>
    <t>Ost.služby a činnosti v oblasti soc.péče-nájemné KD</t>
  </si>
  <si>
    <t>Bezpečnost a veřejný pořádek - přijaté sankční platby</t>
  </si>
  <si>
    <t>Obecné příjmy a výdaje z fin.operací - příjmy z úroků</t>
  </si>
  <si>
    <t>Neinv.přijaté transfery z všeob.pokl.správy</t>
  </si>
  <si>
    <t>Ostatní záležitosti v dopravě</t>
  </si>
  <si>
    <t>Vydavatelská činnost</t>
  </si>
  <si>
    <t>Činnosti registrovaných církví a náb.společností</t>
  </si>
  <si>
    <t>Odborné sociální poradenství</t>
  </si>
  <si>
    <t>Operace z pen.účtů organizace nemajících charakter příjmů a výdajů vládního sektoru</t>
  </si>
  <si>
    <t>(snížení záklaního jmění- schváleno ZM dne 21.2.2012).</t>
  </si>
  <si>
    <t>Příjmy za zkoušky odb.způsobilosti od žadatelů o ŘO</t>
  </si>
  <si>
    <t>Ostatní služby-pronájem sloupů VO, mostu a plakát. plochy</t>
  </si>
  <si>
    <t>Prodej vyřaz.inventáře-varné kotle ZŠ Oslavická</t>
  </si>
  <si>
    <t>Prodej bytu Kolmá 1269</t>
  </si>
  <si>
    <t>Prodej pozemků</t>
  </si>
  <si>
    <t>Prodej majetkových podílů - TS VM</t>
  </si>
  <si>
    <t xml:space="preserve">      - konsolidace</t>
  </si>
  <si>
    <t xml:space="preserve">      -konsolidace</t>
  </si>
  <si>
    <t>Osobní asist.,peč.služba a podpora samost. bydlení</t>
  </si>
  <si>
    <t>Ostatní záležitosti soc.věcí a politiky zaměstnanosti</t>
  </si>
  <si>
    <t>Převody vlastním fondům v rozpočtech úz.úrovně</t>
  </si>
  <si>
    <t>Uhrazené splátky dlouhod.přijatých půjčených prostředků</t>
  </si>
  <si>
    <t>Odvod z loterií a podobných her…</t>
  </si>
  <si>
    <t>Odvody z výherních hracích přístrojů</t>
  </si>
  <si>
    <t xml:space="preserve">                            -příjmy z pronájmu pozemků</t>
  </si>
  <si>
    <t>Příjmy z úhrad z dobývacího prostoru</t>
  </si>
  <si>
    <t xml:space="preserve">                        - přijaté pojistné náhrady</t>
  </si>
  <si>
    <t>Ost.správa v průmyslu,obchodu…-sankční platby živnost</t>
  </si>
  <si>
    <t>Ostatní záležitosti v dopravě-přijaté sankční platby vč. n.ř.</t>
  </si>
  <si>
    <t>Ost.srpáva ve vod.hospodářství-přijaté sankční platby</t>
  </si>
  <si>
    <t>Předškolní zařízení-příjmy z pronájmu MŠ Lhotky</t>
  </si>
  <si>
    <t xml:space="preserve">     -přijatý dar SATT (na vybavení nové třídy MŠ)</t>
  </si>
  <si>
    <t xml:space="preserve">Základní školy - příjmy z pronájmu </t>
  </si>
  <si>
    <t>Školní stravování-úhrada věcných nákladů</t>
  </si>
  <si>
    <t>Ostatní záležitosti kultury…-vstupné věž</t>
  </si>
  <si>
    <t xml:space="preserve">     -nájemné JC</t>
  </si>
  <si>
    <t xml:space="preserve">     -nájemné KD Lhotky</t>
  </si>
  <si>
    <t xml:space="preserve">     -nájemné KD Mostiště</t>
  </si>
  <si>
    <t>Ost.zál.kultury,církví…   -  svatební obřady</t>
  </si>
  <si>
    <t xml:space="preserve">     -přijaté dary na ples města</t>
  </si>
  <si>
    <t xml:space="preserve">     -lístky-ples města</t>
  </si>
  <si>
    <t xml:space="preserve">     -vodné a stočné atrakce pouť</t>
  </si>
  <si>
    <t>Komunální služby a úz.rozvoj j.n.-odm.progr.obn.venkova</t>
  </si>
  <si>
    <t xml:space="preserve">     -věcná břemena</t>
  </si>
  <si>
    <t xml:space="preserve">     -připojení do metropol.sítě</t>
  </si>
  <si>
    <t xml:space="preserve">     -příjmy z pronájmu pozemků</t>
  </si>
  <si>
    <t xml:space="preserve">     -úhrada složky odpisů z pron.majetku od TS</t>
  </si>
  <si>
    <t>Ostatní dávky soc.pomoci-přijaté vratky</t>
  </si>
  <si>
    <t>Ost.zál.soc.věcí-tiskopisy na omamné látky</t>
  </si>
  <si>
    <t xml:space="preserve">     -ostatní příjmy</t>
  </si>
  <si>
    <t>Činnost místní správy-pokuty KPP</t>
  </si>
  <si>
    <t xml:space="preserve">     -exekuční náklady</t>
  </si>
  <si>
    <t xml:space="preserve">     -příjmy z pronájmů</t>
  </si>
  <si>
    <t>Fin.vypoř.minulých let-přeplatek od SVaK Žďársko z min.let</t>
  </si>
  <si>
    <t>Ostatní fin.operace-neident.příjmy</t>
  </si>
  <si>
    <t>Ostatní neinv.transfery ze SR</t>
  </si>
  <si>
    <t xml:space="preserve">     -na zajištění kompatibility agend s centrál.reg.vozidel</t>
  </si>
  <si>
    <t xml:space="preserve">     -na výs.min.podílu zpevňuj. a melioračních dřevin</t>
  </si>
  <si>
    <t xml:space="preserve">     -na činnost odb.lesního hospodáře</t>
  </si>
  <si>
    <t xml:space="preserve">     -obnova KP-program regenerace městských pam.zón</t>
  </si>
  <si>
    <t xml:space="preserve">     -OP VK  "EU peníze školám"-pro ZŠ Lhotky</t>
  </si>
  <si>
    <t xml:space="preserve">     -OP VK  "EU peníze školám"-pro ZŠ Mostiště</t>
  </si>
  <si>
    <t xml:space="preserve">     -OP VK  "EU peníze školám"-pro ZŠ Oslavická</t>
  </si>
  <si>
    <t xml:space="preserve">     -OP VK  "EU peníze školám"-pro ZŠ Sokolovská</t>
  </si>
  <si>
    <t xml:space="preserve">     -"E-GON" proj.reg.č.CZ 1.04/4.1.00/40.00006</t>
  </si>
  <si>
    <t xml:space="preserve">     -od obcí za evidenci obyvatel v r.2011</t>
  </si>
  <si>
    <t xml:space="preserve">     -pro ZUŠ na realizaci soutěží</t>
  </si>
  <si>
    <t xml:space="preserve">     -grant.program Bioodpady 2011</t>
  </si>
  <si>
    <t xml:space="preserve">     -pro ZŠ Sokolovská-progr.CZ.1.07/1.1.01/01.0065</t>
  </si>
  <si>
    <t xml:space="preserve">     -na akceschopnost JPO 2012</t>
  </si>
  <si>
    <t xml:space="preserve">     -na podporu zájmových a sport.aktivit dětí a mládeže…</t>
  </si>
  <si>
    <t xml:space="preserve">     -na provoz peč.služby</t>
  </si>
  <si>
    <t xml:space="preserve">     -převod zisku HOČ za r.2011</t>
  </si>
  <si>
    <t xml:space="preserve">     -převod zůstatku HOČ</t>
  </si>
  <si>
    <r>
      <t xml:space="preserve">Ostatní převody z vlastních fondů   </t>
    </r>
    <r>
      <rPr>
        <sz val="11"/>
        <rFont val="Arial CE"/>
        <family val="0"/>
      </rPr>
      <t>(ze soc.fondu)</t>
    </r>
  </si>
  <si>
    <t xml:space="preserve">     -útulek pro psy</t>
  </si>
  <si>
    <t xml:space="preserve">     -deratizace+hubení dalších škůdců VM</t>
  </si>
  <si>
    <t xml:space="preserve">     -deratizace Hrbov,Svařenov</t>
  </si>
  <si>
    <t xml:space="preserve">     -deratizace Lhotky</t>
  </si>
  <si>
    <t xml:space="preserve">     -deratizace Mostiště</t>
  </si>
  <si>
    <t xml:space="preserve">     -transfery na výsadbu zpevňuj. a melioračních dřevin</t>
  </si>
  <si>
    <t xml:space="preserve">     -městské lesy-nákup služeb</t>
  </si>
  <si>
    <t xml:space="preserve">     -transfery na činnost OLH</t>
  </si>
  <si>
    <t xml:space="preserve">     -výkon funkce OLH</t>
  </si>
  <si>
    <t xml:space="preserve">     -vypracování lesních hospodářských osnov</t>
  </si>
  <si>
    <t xml:space="preserve">     -dotace pro Okresní myslivecký spolek</t>
  </si>
  <si>
    <t xml:space="preserve">     -zvelebování myslivosti</t>
  </si>
  <si>
    <t xml:space="preserve">     - propagace města  (věcné,mzdové)</t>
  </si>
  <si>
    <t xml:space="preserve">     - inf.centrum</t>
  </si>
  <si>
    <r>
      <t xml:space="preserve">Cestovní ruch - </t>
    </r>
    <r>
      <rPr>
        <i/>
        <sz val="11"/>
        <rFont val="Arial CE"/>
        <family val="0"/>
      </rPr>
      <t>naučná stezka Nesměř, Bal.údolí</t>
    </r>
  </si>
  <si>
    <t xml:space="preserve">     -úroky (obchvat PHARE)</t>
  </si>
  <si>
    <t xml:space="preserve">     -nájemné pozemku pod komunikací Olší-Závist</t>
  </si>
  <si>
    <t xml:space="preserve">     -oprava komunikace Potoky - proj.dok.</t>
  </si>
  <si>
    <t xml:space="preserve">     -parkoviště a chodník ul.Gen.Jaroše-proj.dok.</t>
  </si>
  <si>
    <t xml:space="preserve">     -opravy chodníků a komunikací</t>
  </si>
  <si>
    <t xml:space="preserve">     -ZTV pro 4 RD Hliniště -proj.dok.</t>
  </si>
  <si>
    <t xml:space="preserve">     -infrastruktura pro RD Olší n.Osl.</t>
  </si>
  <si>
    <t xml:space="preserve">     -RD v Dol.Radslavicích - proj.dok.</t>
  </si>
  <si>
    <t xml:space="preserve">     -chodník Dol.Radslavice-směr VM - proj.dok.</t>
  </si>
  <si>
    <t xml:space="preserve">     -chodník Dol.Radslavice-směr Březejc - proj.dok.</t>
  </si>
  <si>
    <t xml:space="preserve">     -autobusová čekárna Olší nad Oslavou</t>
  </si>
  <si>
    <t xml:space="preserve">     -komunikace ul.Lesní - proj.dok.</t>
  </si>
  <si>
    <t xml:space="preserve">     - práce provedené TS - město</t>
  </si>
  <si>
    <t xml:space="preserve">     - práce provedené TS - Hrbov</t>
  </si>
  <si>
    <t xml:space="preserve">     - práce provedené TS - Lhotky</t>
  </si>
  <si>
    <t xml:space="preserve">     - práce provedené TS - Mostiště</t>
  </si>
  <si>
    <t xml:space="preserve">     - práce provedené TS - Olší n.Oslavou</t>
  </si>
  <si>
    <r>
      <t>Provoz veřejné silniční dopravy-</t>
    </r>
    <r>
      <rPr>
        <sz val="11"/>
        <rFont val="Arial CE"/>
        <family val="0"/>
      </rPr>
      <t>dopravní obslužnost</t>
    </r>
  </si>
  <si>
    <t xml:space="preserve">     -odtah vraků</t>
  </si>
  <si>
    <t xml:space="preserve">     -dopravní značení</t>
  </si>
  <si>
    <t xml:space="preserve">     -vrácené pokuty z minulých let</t>
  </si>
  <si>
    <t xml:space="preserve">     -studna v zám.parku-el.energie</t>
  </si>
  <si>
    <t xml:space="preserve">     -členský příspěvek SVaK</t>
  </si>
  <si>
    <t xml:space="preserve">     -členský příspěvek SVaK-rezerva</t>
  </si>
  <si>
    <t xml:space="preserve">     -invest.dotace SVaK-vodovod Sportovní-doplatek</t>
  </si>
  <si>
    <t xml:space="preserve">     -invest.dotace SVaK-vodovod Hrbov</t>
  </si>
  <si>
    <t xml:space="preserve">     -vodov.přípojka-budova Areálu zdraví</t>
  </si>
  <si>
    <t xml:space="preserve">     -úroky z úvěru Dyje II.- z čerpaných FP</t>
  </si>
  <si>
    <t xml:space="preserve">     -poplatek za rezervaci zdrojů-úvěr Dyje II.</t>
  </si>
  <si>
    <t xml:space="preserve">     -doměření části stokové sítě</t>
  </si>
  <si>
    <r>
      <t xml:space="preserve">     -dešť.kanaliz.VM-</t>
    </r>
    <r>
      <rPr>
        <i/>
        <sz val="8"/>
        <rFont val="Arial CE"/>
        <family val="0"/>
      </rPr>
      <t>aktualizace,identifikace,sumarizace a pasportizace</t>
    </r>
  </si>
  <si>
    <t xml:space="preserve">     -invest.dot.SVaK-ČOV Dyje II.</t>
  </si>
  <si>
    <t xml:space="preserve">     -invest.dot.SVaK-kanalizace Na Výsluní</t>
  </si>
  <si>
    <t xml:space="preserve">     -monitoring a čištění kanalizace Hrbov</t>
  </si>
  <si>
    <t xml:space="preserve">     -monitoring a čištění kanalizace Lhotky</t>
  </si>
  <si>
    <t xml:space="preserve">     -stav.dozor-kanalizace Mostiště</t>
  </si>
  <si>
    <t xml:space="preserve">     -kanalizační přípojky k veř.budovám Mostiště</t>
  </si>
  <si>
    <t xml:space="preserve">     -dešť.kanalizace Dol.Radslavice-směr Březejc</t>
  </si>
  <si>
    <t xml:space="preserve">     -monitoring zneč.povrch.vod</t>
  </si>
  <si>
    <t xml:space="preserve">     -digitální povodňový plán - varovný protipov.systém</t>
  </si>
  <si>
    <t xml:space="preserve">     -protipovodňová ochrana města</t>
  </si>
  <si>
    <t xml:space="preserve">     -MŠ Lhotky-projekt opravy vody a odpadů</t>
  </si>
  <si>
    <t xml:space="preserve">     -MŠ Lhotky-oslavy vzniku MŠ</t>
  </si>
  <si>
    <t xml:space="preserve">     -MŠ Sokolovská-výsadba zeleně</t>
  </si>
  <si>
    <t xml:space="preserve">     -MŠ Sportovní-projekt opravy vody a odpadů</t>
  </si>
  <si>
    <t xml:space="preserve">     -MŠ Sportovní-oprava nákladních výtahů</t>
  </si>
  <si>
    <t xml:space="preserve">     -MŠ Olší n.Osl.-PD oprava hosp.části MŠ</t>
  </si>
  <si>
    <t xml:space="preserve">     -MŠ Olší n.Osl.-malování</t>
  </si>
  <si>
    <t xml:space="preserve">     -MŠ Olší n.Osl.-oprava kuchyně</t>
  </si>
  <si>
    <t xml:space="preserve">     -MŠ Sokolovská-zateplení</t>
  </si>
  <si>
    <t xml:space="preserve">     -MŠ Čechova-zateplení</t>
  </si>
  <si>
    <t xml:space="preserve">     -příspěvek na provoz</t>
  </si>
  <si>
    <t xml:space="preserve">     -příspěvek na provoz-dotace EU-rozvoj ICT metod…</t>
  </si>
  <si>
    <t xml:space="preserve">     -opěrná zeď ve dvoře</t>
  </si>
  <si>
    <t xml:space="preserve">     -oprava WC a umýváren-suterén</t>
  </si>
  <si>
    <t xml:space="preserve">     -výměna zbývajících oken</t>
  </si>
  <si>
    <t xml:space="preserve">     -přístřešek na kola</t>
  </si>
  <si>
    <t xml:space="preserve">     -server včetně SW</t>
  </si>
  <si>
    <t>ZŠ Sokolovská</t>
  </si>
  <si>
    <t>ZŠ Komenského</t>
  </si>
  <si>
    <t xml:space="preserve">     -oprava podlahy tělocvičny</t>
  </si>
  <si>
    <t xml:space="preserve">     -oprava kanalizace ve dvoře</t>
  </si>
  <si>
    <t>ZŠ Lhotky</t>
  </si>
  <si>
    <t xml:space="preserve">     -příspěvek na provoz-dotace z OPVK  EU peníze školám</t>
  </si>
  <si>
    <t>ZŠ Mostiště</t>
  </si>
  <si>
    <t xml:space="preserve">     -šatní boxy-oprava kovové konstrukce</t>
  </si>
  <si>
    <t>ZŠ Oslavická</t>
  </si>
  <si>
    <t xml:space="preserve">     -osvětlení ve školní družině</t>
  </si>
  <si>
    <t>ZŠ Školní</t>
  </si>
  <si>
    <t xml:space="preserve">      -doprava žáků na soutěže</t>
  </si>
  <si>
    <t xml:space="preserve">     -okna na větrání chodeb</t>
  </si>
  <si>
    <t xml:space="preserve">     -odměny vycházejícím žákům</t>
  </si>
  <si>
    <t xml:space="preserve">     -interaktivní tabule</t>
  </si>
  <si>
    <t xml:space="preserve">     -akustické úpravy stropu v ŠJ</t>
  </si>
  <si>
    <t xml:space="preserve"> Přísp.na neinv.nákl.na pov.šk. docházku městu Jihlava</t>
  </si>
  <si>
    <t>Olympiáda škol</t>
  </si>
  <si>
    <t xml:space="preserve">     -olympiáda škol-nákl.hrazené městem</t>
  </si>
  <si>
    <t>Gymnázia</t>
  </si>
  <si>
    <t xml:space="preserve">     -dotace</t>
  </si>
  <si>
    <t>Střední odborné školy</t>
  </si>
  <si>
    <t>Divadelní činnost</t>
  </si>
  <si>
    <t>Hudební činnost</t>
  </si>
  <si>
    <t xml:space="preserve">     -dot.pro Mgr.Pytlíka "Muzikanti dětem"</t>
  </si>
  <si>
    <t xml:space="preserve">     -nájemné</t>
  </si>
  <si>
    <t xml:space="preserve">     -věcné dary</t>
  </si>
  <si>
    <t xml:space="preserve">     -reprezentační kniha o městě</t>
  </si>
  <si>
    <t xml:space="preserve">     -kniha "Velkomeziříčské mosty"</t>
  </si>
  <si>
    <t xml:space="preserve">     -dotace J.Průžová-nakl.TVÁŘE-vydání publikace</t>
  </si>
  <si>
    <t xml:space="preserve">     -ubytování a stravování studentů UK</t>
  </si>
  <si>
    <t xml:space="preserve">     -koncert "Velkomeziříčské léto"</t>
  </si>
  <si>
    <t xml:space="preserve">     -dotace "Concentus Moraviae"</t>
  </si>
  <si>
    <t xml:space="preserve">     -kronika </t>
  </si>
  <si>
    <t xml:space="preserve">     -kostelní věž</t>
  </si>
  <si>
    <t xml:space="preserve">     -dům čp.79 - oprava střechy</t>
  </si>
  <si>
    <t xml:space="preserve">     -oprava dvou kapliček VM</t>
  </si>
  <si>
    <t xml:space="preserve">     -p.Podstatzky-obnova části střechy</t>
  </si>
  <si>
    <t xml:space="preserve">     -ing.Roučka-obnova fasády nádvoří</t>
  </si>
  <si>
    <t xml:space="preserve">     -ŘK farnost-kostel sv.Marka Mostiště</t>
  </si>
  <si>
    <t xml:space="preserve">     -p.Podstatzky-obnova malířské výzdoby arkády</t>
  </si>
  <si>
    <t xml:space="preserve">     -p.Podstatzky-oprava kamenných prvků arkády</t>
  </si>
  <si>
    <t xml:space="preserve">     -p.Podstatzky-obnova části fasády</t>
  </si>
  <si>
    <t xml:space="preserve">     -Žid.obec-Stará synagoga-opatření pro elimin.vlhkosti</t>
  </si>
  <si>
    <t xml:space="preserve">     -Žid.obec-Židovský hřbitov-znovupost.náhrobků dokonč.</t>
  </si>
  <si>
    <t xml:space="preserve">    -ŘK farnost-kostel sv.Mikuláše-obn.oltáře Božího hrobu</t>
  </si>
  <si>
    <t xml:space="preserve">     -dot.ŘK církvi na pořádání Křesťanského plesu</t>
  </si>
  <si>
    <t xml:space="preserve">     -poplatky-veř.rozhlasy</t>
  </si>
  <si>
    <t xml:space="preserve">     -opravy a údržba</t>
  </si>
  <si>
    <t xml:space="preserve">     -Jupiter club-dotace na činnost vč.mimořádné dotace</t>
  </si>
  <si>
    <t xml:space="preserve">     -KD Lhotky</t>
  </si>
  <si>
    <t xml:space="preserve">     -KD Mostiště</t>
  </si>
  <si>
    <t xml:space="preserve">     -KD Olší nad Oslavou</t>
  </si>
  <si>
    <t xml:space="preserve">     -víceúčelový sál Jupiter clubu</t>
  </si>
  <si>
    <t xml:space="preserve">     -SPOZ Hrbov,Svařenov</t>
  </si>
  <si>
    <t xml:space="preserve">     -SPOZ Lhotky</t>
  </si>
  <si>
    <t xml:space="preserve">     -SPOZ Mostiště</t>
  </si>
  <si>
    <t xml:space="preserve">     -Evropský festival filozofie</t>
  </si>
  <si>
    <t xml:space="preserve">     -ples města</t>
  </si>
  <si>
    <t xml:space="preserve">     -spotřeba vody-hřiště</t>
  </si>
  <si>
    <t xml:space="preserve">     -dohled a údržba na děts.dopravním hřišti</t>
  </si>
  <si>
    <t xml:space="preserve">     -ledová plocha,fotal.areál,hřiště-práce provedené TS</t>
  </si>
  <si>
    <t xml:space="preserve">     -víceúčelové hřiště Lhotky</t>
  </si>
  <si>
    <t xml:space="preserve">     -tenisový kurt Mostiště</t>
  </si>
  <si>
    <t xml:space="preserve">     -víceúčelové hřiště Hrbov</t>
  </si>
  <si>
    <t>dotace sport.organizacím:</t>
  </si>
  <si>
    <t xml:space="preserve">     -HSC VM</t>
  </si>
  <si>
    <t xml:space="preserve">     -SDH VM</t>
  </si>
  <si>
    <t xml:space="preserve">     -Stolní tenis VM</t>
  </si>
  <si>
    <t xml:space="preserve">     -Tenisová škola VM</t>
  </si>
  <si>
    <t xml:space="preserve">     -p.Rosický-Abraham cup</t>
  </si>
  <si>
    <t xml:space="preserve">     -p.David-fotbal.turnaj</t>
  </si>
  <si>
    <t xml:space="preserve">     -p.Janoušek-longboard downhil</t>
  </si>
  <si>
    <t>rezerva na sport</t>
  </si>
  <si>
    <t>anketa Sportovec města</t>
  </si>
  <si>
    <t xml:space="preserve">     Dům dětí a mládeže-příspěvek na provoz</t>
  </si>
  <si>
    <t xml:space="preserve">     -Čes.svaz včelařů-dotace</t>
  </si>
  <si>
    <t xml:space="preserve">     -Kynologický klub-dotace</t>
  </si>
  <si>
    <t xml:space="preserve">     -provoz letního koupaliště-práce provedené TS</t>
  </si>
  <si>
    <t xml:space="preserve">     -rozhledna Fajtův kopec-proj.dokumentace</t>
  </si>
  <si>
    <t xml:space="preserve">                                           -projekt.záměr</t>
  </si>
  <si>
    <t>Pomoc zdravotně postiženým a chronicky nemocným</t>
  </si>
  <si>
    <t>dotace: Svaz neslyšících a nedoslýchavých</t>
  </si>
  <si>
    <t xml:space="preserve">     -Svaz postižených civ.chorobami</t>
  </si>
  <si>
    <t xml:space="preserve">     -Klub Naděje</t>
  </si>
  <si>
    <t xml:space="preserve">     -Sjed.org.nevidomých a slabozrakých</t>
  </si>
  <si>
    <t xml:space="preserve">     -Klub Bechtěreviků</t>
  </si>
  <si>
    <t xml:space="preserve">     -Asociace rodičů a přátel zdr.post.dětí…  (20 + 2 tis.)</t>
  </si>
  <si>
    <t xml:space="preserve">     -Spolek rod.a přátel z Děts.střed.Březejc</t>
  </si>
  <si>
    <t>grant.program Zdravé město 2012</t>
  </si>
  <si>
    <t xml:space="preserve">     -Diecézní charita "Zdr.město 2012"</t>
  </si>
  <si>
    <t xml:space="preserve">     -MŠ Čechova "Učíme se zdravě žít,sportovat…"</t>
  </si>
  <si>
    <t xml:space="preserve">     -ZŠ Sokolovská "Kruh 2012"</t>
  </si>
  <si>
    <t xml:space="preserve">     -DDM "Dětský den bez úrazů"</t>
  </si>
  <si>
    <t xml:space="preserve">     -Jupiter club "Festival zdraví"</t>
  </si>
  <si>
    <t xml:space="preserve">     -Městská knihova "Retročtení…"</t>
  </si>
  <si>
    <t xml:space="preserve">     -Sociální služby "Aktivní stárnutí"</t>
  </si>
  <si>
    <t xml:space="preserve">     -ZŠ Školní "Prevence soc.patol.jevů…"</t>
  </si>
  <si>
    <t xml:space="preserve">     -Chaloupky "Poznáváme společně řeč přírody"</t>
  </si>
  <si>
    <t>Ostatní činnost ve zdravotnictví</t>
  </si>
  <si>
    <t xml:space="preserve">     -výměna okenních skel byt.dům Rybářství VM</t>
  </si>
  <si>
    <t xml:space="preserve">     -úroky z úvěru-18 b.j. Čermákova-blok D</t>
  </si>
  <si>
    <t xml:space="preserve">     -záchr.archeolog.dohled na akci ZTV Hliniště</t>
  </si>
  <si>
    <t xml:space="preserve">     -spotřeba el.energie-město</t>
  </si>
  <si>
    <t xml:space="preserve">     -spotřeba el.energie-Hrbov,Svařenov</t>
  </si>
  <si>
    <t xml:space="preserve">     -spotřeba el.energie-Lhotky…</t>
  </si>
  <si>
    <t xml:space="preserve">     -spotřeba el.energie-Mostiště</t>
  </si>
  <si>
    <t xml:space="preserve">     -spotřeba el.energie-Olší nad Oslavou</t>
  </si>
  <si>
    <t xml:space="preserve">     -opravy a údržba VO Na Výsluní</t>
  </si>
  <si>
    <t xml:space="preserve">     -oprava VO Lhotky</t>
  </si>
  <si>
    <t xml:space="preserve">     -veř.osvětlení-práce provedené TS - město</t>
  </si>
  <si>
    <t xml:space="preserve">     -veř.osvětlení-práce provedené TS - Hrbov</t>
  </si>
  <si>
    <t xml:space="preserve">     -veř.osvětlení-práce provedené TS - Lhotky</t>
  </si>
  <si>
    <t xml:space="preserve">     -veř.osvětlení-práce provedené TS - Mostiště</t>
  </si>
  <si>
    <t xml:space="preserve">     -veř.osvětlení-práce provedené TS - Olší n.Osl.</t>
  </si>
  <si>
    <t xml:space="preserve">     -řád veř.pohřebiště Na Moráni</t>
  </si>
  <si>
    <t xml:space="preserve">     -oprava veř.WC na hřbitově Karlov </t>
  </si>
  <si>
    <t xml:space="preserve">     -pohřby zajišťované městem</t>
  </si>
  <si>
    <t xml:space="preserve">     -údržba hřbitovů-práce provedené TS-město</t>
  </si>
  <si>
    <t xml:space="preserve">     -vedení agendy pronájmu hrobových míst-TS</t>
  </si>
  <si>
    <t xml:space="preserve">     -údržba hřbitovů-práce provedené TS-Mostiště</t>
  </si>
  <si>
    <t>Výstavba a údržba místních inženýrských sítí</t>
  </si>
  <si>
    <t xml:space="preserve">     -plynofikace ul.Vrchovecká</t>
  </si>
  <si>
    <t>Územní plánování</t>
  </si>
  <si>
    <t xml:space="preserve">     -územně analytické podklady-aktualizace</t>
  </si>
  <si>
    <t xml:space="preserve">     -spotřeba vody-kašna,fontána,veř.WC</t>
  </si>
  <si>
    <t xml:space="preserve">     -spotřeba el.energie-veř.WC</t>
  </si>
  <si>
    <t xml:space="preserve">     -kašna-zkouška vodotěsnosti</t>
  </si>
  <si>
    <t xml:space="preserve">     -práce energetika</t>
  </si>
  <si>
    <t xml:space="preserve">     -příspěvky svazům: </t>
  </si>
  <si>
    <t xml:space="preserve">          Svaz měst a obcí</t>
  </si>
  <si>
    <t xml:space="preserve">          Sdružení vlastníků lesů</t>
  </si>
  <si>
    <t xml:space="preserve">          Sdružení obcí Vysočiny</t>
  </si>
  <si>
    <t xml:space="preserve">          Sdružení his.měst Čech a Moravy</t>
  </si>
  <si>
    <t xml:space="preserve">          Národní síť zdravých měst ČR</t>
  </si>
  <si>
    <t xml:space="preserve">           Mikroregion Velkomeziříčsko …</t>
  </si>
  <si>
    <t xml:space="preserve">     -vrácení přeplatku nájmu Tech.službám</t>
  </si>
  <si>
    <t xml:space="preserve">     -odpisy TS-převod do fondu odpisů</t>
  </si>
  <si>
    <t xml:space="preserve">     -výkupy pozemků</t>
  </si>
  <si>
    <t xml:space="preserve">     -vodní hospodářství a ostatní služby-práce provedené TS</t>
  </si>
  <si>
    <t xml:space="preserve">      -výkupy pozemků-Hrbov</t>
  </si>
  <si>
    <t xml:space="preserve">      -výkupy pozemků-Lhotky,geodet.práce</t>
  </si>
  <si>
    <t xml:space="preserve">      -geodet.práce Mostiště</t>
  </si>
  <si>
    <t xml:space="preserve">      -pronájmy pozemků</t>
  </si>
  <si>
    <t xml:space="preserve">      -znalecké posudky</t>
  </si>
  <si>
    <t xml:space="preserve">      -geometrické plány</t>
  </si>
  <si>
    <t xml:space="preserve">      -nákup kolků</t>
  </si>
  <si>
    <t xml:space="preserve">      -daň z převodu nemovitostí</t>
  </si>
  <si>
    <t xml:space="preserve">      -metropolitní síť</t>
  </si>
  <si>
    <t xml:space="preserve">      -areál Agados-sklad.objekt pro bioodpad</t>
  </si>
  <si>
    <t xml:space="preserve">      -areál Agados - tech.služby</t>
  </si>
  <si>
    <t xml:space="preserve">     -nájemné -skládka TKO</t>
  </si>
  <si>
    <t xml:space="preserve">     -skládka TKO-automat.vyklizení záchytné jímky</t>
  </si>
  <si>
    <t xml:space="preserve">     -skládka TKO III.etapa - aktualizace PD</t>
  </si>
  <si>
    <t xml:space="preserve">     -svoz PDO vč.ukl.na skládku -práce prov.TS-Hrbov</t>
  </si>
  <si>
    <t xml:space="preserve">     -svoz PDO vč.ukl.na skládku -práce prov.TS-Lhotky</t>
  </si>
  <si>
    <t xml:space="preserve">     -svoz PDO vč.ukl.na skládku -práce prov.TS-Mostiště</t>
  </si>
  <si>
    <t xml:space="preserve">     -svoz PDO vč.ukl.na skládku -práce prov.TS-Olší n.O.</t>
  </si>
  <si>
    <t xml:space="preserve">     -recyklační a sběrný dvůr</t>
  </si>
  <si>
    <t xml:space="preserve">     -rozšíření sběru využ.složek odpadu-nádoby</t>
  </si>
  <si>
    <t xml:space="preserve">     -rozšíření sběru využ.složek odpadu-kompostéry</t>
  </si>
  <si>
    <t xml:space="preserve">     -rozšíření sběru využ.složek odpadu-úprava stanovišť</t>
  </si>
  <si>
    <t xml:space="preserve">     -separovaný sběr-práce provedené TS</t>
  </si>
  <si>
    <t xml:space="preserve">     -separovaný sběr-práce provedené TS Hrbov</t>
  </si>
  <si>
    <t xml:space="preserve">     -separovaný sběr-práce provedené TS Lhotky</t>
  </si>
  <si>
    <t xml:space="preserve">     -separovaný sběr-práce provedené TS Mostiště</t>
  </si>
  <si>
    <t xml:space="preserve">     -separovaný sběr-práce provedené TS Olší nad Oslavou</t>
  </si>
  <si>
    <t xml:space="preserve">     -likvidace nepovolených skládek</t>
  </si>
  <si>
    <t xml:space="preserve">     -vedení předepsané evidence KO Tech.službami</t>
  </si>
  <si>
    <t xml:space="preserve">     -chemické analýzy</t>
  </si>
  <si>
    <t xml:space="preserve">     -ochrana významných ekosystémů a lokalit</t>
  </si>
  <si>
    <t xml:space="preserve">     -čišť.města a veř.zeleň vč.nák.mobiliáře-práce prov.TS</t>
  </si>
  <si>
    <t xml:space="preserve">     -čišt.města a veř.zeleň-práce prov.TS   Hrbov</t>
  </si>
  <si>
    <t xml:space="preserve">     -čišt.města a veř.zeleň-práce prov.TS   Mostiště</t>
  </si>
  <si>
    <t xml:space="preserve">     -činnosti zajišťované odborem živ.prostředí</t>
  </si>
  <si>
    <t xml:space="preserve">     -veř.prostranství Hrbov</t>
  </si>
  <si>
    <t xml:space="preserve">     -veř.prostranství Lhotky</t>
  </si>
  <si>
    <t xml:space="preserve">     -veř.prostranství Mostiště</t>
  </si>
  <si>
    <t xml:space="preserve">     -veř.prostranství Olší n.Oslavou vč.nákupu sekačky</t>
  </si>
  <si>
    <t xml:space="preserve">     -regenerace zeleně Velké Meziříčí</t>
  </si>
  <si>
    <t xml:space="preserve">     -vodní nádrž Čechovy sady</t>
  </si>
  <si>
    <t>Ostatní činnosti k ochraně přírody a krajiny</t>
  </si>
  <si>
    <t xml:space="preserve">     -Český svaz ochránců přírody-dotace</t>
  </si>
  <si>
    <t xml:space="preserve">     -Chaloupky o.p.s.-dotace</t>
  </si>
  <si>
    <t xml:space="preserve">     -ostatní ekologické záležitosti</t>
  </si>
  <si>
    <t>Ostatní činnosti související se službami pro obyvatelstvo</t>
  </si>
  <si>
    <t xml:space="preserve">     -Svaz učitelů postiž.z polit.důvodů-dotace</t>
  </si>
  <si>
    <t xml:space="preserve">     -Občanská poradna Žďár nad Sázavou-dotace</t>
  </si>
  <si>
    <t>Ost.soc.péče a pomoc dětem a mládeži</t>
  </si>
  <si>
    <t xml:space="preserve">     -výchovně rekreační tábory</t>
  </si>
  <si>
    <t xml:space="preserve">     -Obl.charita-programy primární prevence-dotace</t>
  </si>
  <si>
    <t xml:space="preserve">     -Centrum pro rodiče s dětmi</t>
  </si>
  <si>
    <t>Domovy-penziony pro matky  s dětmi</t>
  </si>
  <si>
    <t xml:space="preserve">     -Ječmínek-Domov pro matky (otce) s dětmi Žďár-dotace</t>
  </si>
  <si>
    <t xml:space="preserve">     -Osobní asistence (při denním stacionáři NESA)</t>
  </si>
  <si>
    <t xml:space="preserve">     -Stacionář NESA-denní pobyt pro ment.post.děti-dotace</t>
  </si>
  <si>
    <t xml:space="preserve">     -domácí hospicová péče-dotace</t>
  </si>
  <si>
    <t xml:space="preserve">     -veřejná služba-smlouva s TS</t>
  </si>
  <si>
    <t xml:space="preserve">     -ostatní záležitosti soc.věcí blíže nespecif.</t>
  </si>
  <si>
    <t xml:space="preserve">     -krizový štáb (vybavení), služby radiokomunikací</t>
  </si>
  <si>
    <t xml:space="preserve">     -platy vč.SZP</t>
  </si>
  <si>
    <t xml:space="preserve">     -kamera rozšíření + kamerový bod Karlov</t>
  </si>
  <si>
    <t xml:space="preserve">     -prevence kriminality-projekt dle výzvy</t>
  </si>
  <si>
    <t xml:space="preserve">     -kamerový bod Jihlavská</t>
  </si>
  <si>
    <t xml:space="preserve">     -kamerový bod Karlov</t>
  </si>
  <si>
    <t xml:space="preserve">     -hasiči Velké Meziříčí</t>
  </si>
  <si>
    <t xml:space="preserve">     -hasiči Lhotky</t>
  </si>
  <si>
    <t xml:space="preserve">     -hasiči Hrbov</t>
  </si>
  <si>
    <t xml:space="preserve">     -hasiči Mostiště</t>
  </si>
  <si>
    <t xml:space="preserve">     -hasiči Olší nad Oslavou</t>
  </si>
  <si>
    <t xml:space="preserve">     -Hrbov,Svařenov</t>
  </si>
  <si>
    <t xml:space="preserve">     -Lhotky</t>
  </si>
  <si>
    <t xml:space="preserve">     -Mostiště</t>
  </si>
  <si>
    <t xml:space="preserve">     -Olší nad Oslavou</t>
  </si>
  <si>
    <t xml:space="preserve">     -Chorvatsko,Švédsko-udržování přátelských vztahů</t>
  </si>
  <si>
    <t xml:space="preserve">     -mzdové vč.SZP a náhr.mezd v době nemoci</t>
  </si>
  <si>
    <t xml:space="preserve">     -věcné bez mzdových, SZP a náhr.mezd v době nemoci</t>
  </si>
  <si>
    <t xml:space="preserve">     -.investiční</t>
  </si>
  <si>
    <t xml:space="preserve">     -služby peněžních ústavů</t>
  </si>
  <si>
    <t xml:space="preserve">     -pojistné</t>
  </si>
  <si>
    <t xml:space="preserve">     -převody FKSP a soc.fondu obcí</t>
  </si>
  <si>
    <t xml:space="preserve">     -převody vlastním rezervním fondům</t>
  </si>
  <si>
    <t xml:space="preserve">     -převody vlastním rozpočtovým účtům</t>
  </si>
  <si>
    <t xml:space="preserve">     -platby daní a poplatků státnímu rozpočtu</t>
  </si>
  <si>
    <t xml:space="preserve">     -nevyjasněné platby</t>
  </si>
  <si>
    <t xml:space="preserve">     -vratky dotací z min.let</t>
  </si>
  <si>
    <t xml:space="preserve">     -rezerva neúčelová</t>
  </si>
  <si>
    <t xml:space="preserve">     -rezerva míst.části Hrbov,Svařenov</t>
  </si>
  <si>
    <t xml:space="preserve">     -rezerva míst.části Lhotky</t>
  </si>
  <si>
    <t xml:space="preserve">     -rezerva míst.části Mostiště</t>
  </si>
  <si>
    <t xml:space="preserve">     -rezerva míst.části Olší nad Oslavou</t>
  </si>
  <si>
    <t xml:space="preserve">     -rezerva na dotace a dary</t>
  </si>
  <si>
    <t xml:space="preserve">     -rezerva na projekty</t>
  </si>
  <si>
    <t xml:space="preserve">     -rezerva pro neziskové organizace</t>
  </si>
  <si>
    <t xml:space="preserve">  - konsolidace</t>
  </si>
  <si>
    <t>ROZBOR HOSPODAŘENÍ MĚSTA VELKÉ MEZIŘÍČÍ K 31.12.2012</t>
  </si>
  <si>
    <t>K 31.12.2012</t>
  </si>
  <si>
    <t xml:space="preserve"> bylo 219 292  tis. Kč  výdajů rozpočtovaných, t.j. 80 % rozpočtu upraveného (RU: 275 281 tis. Kč).</t>
  </si>
  <si>
    <t>Dosažené příjmy  po konsolidaci ve výši  209 788  tis. Kč představují   106  % rozpočtované částky  (RU: 197 275 tis.Kč), profinancováno</t>
  </si>
  <si>
    <t>V části příjmů vykazují všechny daně min.100 % plnění, kromě daně z příjmů fyz.osob ze SVČ, která byla naplněna ze 71 % a DPPO, která</t>
  </si>
  <si>
    <r>
      <rPr>
        <u val="single"/>
        <sz val="11"/>
        <color indexed="8"/>
        <rFont val="Arial CE"/>
        <family val="0"/>
      </rPr>
      <t>Plnění daňových příjmů</t>
    </r>
    <r>
      <rPr>
        <sz val="11"/>
        <color indexed="8"/>
        <rFont val="Arial CE"/>
        <family val="2"/>
      </rPr>
      <t xml:space="preserve"> - 101 % rozpočtu.</t>
    </r>
  </si>
  <si>
    <t>vykazuje plnění 98 %.  Plnění místních poplatků  -  102 % (RU: 8 335,1 tis.Kč, Skut. 8 497,7 tis.Kč)</t>
  </si>
  <si>
    <r>
      <t>Nedaňové příjmy jsou plněny na 165 %,</t>
    </r>
    <r>
      <rPr>
        <sz val="11"/>
        <color indexed="8"/>
        <rFont val="Arial CE"/>
        <family val="2"/>
      </rPr>
      <t xml:space="preserve">  vyšší plnění je jako každý rok ovlivněno příjmy, které nelze rozpočtovat - příjmy z pronájmů </t>
    </r>
  </si>
  <si>
    <r>
      <t>Kapitálové příjmy splněny na 135 %</t>
    </r>
    <r>
      <rPr>
        <sz val="11"/>
        <color indexed="8"/>
        <rFont val="Arial CE"/>
        <family val="2"/>
      </rPr>
      <t xml:space="preserve"> - představují příjmy z prodeje pozemků, z prodeje bytu  a  fin.prostředky od  TS VM s.r.o. </t>
    </r>
  </si>
  <si>
    <r>
      <t>Výdaje běžné i kapitálové vykazují čerpání 80 %</t>
    </r>
    <r>
      <rPr>
        <sz val="11"/>
        <color indexed="8"/>
        <rFont val="Arial CE"/>
        <family val="2"/>
      </rPr>
      <t xml:space="preserve"> rozpočtu upraveného.  </t>
    </r>
  </si>
  <si>
    <t>Nižší čerpání je ovlivněno jednak neprofinancováním všech akcí v plné výši v r.2012 (některé z těchto fin.prostředků budou nárokovány</t>
  </si>
  <si>
    <t>PŘÍJMY HLAVNÍ ČINNOSTI K 31.12.2012</t>
  </si>
  <si>
    <t>jednotlivých akcí.</t>
  </si>
  <si>
    <t>v rámci schvalování závěrečného účtu za rok 2012 - při rozdělování volných finančních prostředků pro r.2013), jednak úsporou při realizaci.</t>
  </si>
  <si>
    <t xml:space="preserve">   -stavební                            297 800,-</t>
  </si>
  <si>
    <t xml:space="preserve">   -rybářské lístky                    29 300,-</t>
  </si>
  <si>
    <t xml:space="preserve">   -tombola                                 3 000,-</t>
  </si>
  <si>
    <t xml:space="preserve">   -matrika                              277 640,-</t>
  </si>
  <si>
    <t xml:space="preserve">   -evidence obyvatel              13 750,-</t>
  </si>
  <si>
    <t xml:space="preserve">   -živnost                             362 860,-</t>
  </si>
  <si>
    <t xml:space="preserve">   -evidence zemědělců           7 145,-</t>
  </si>
  <si>
    <t xml:space="preserve">   -vodní hospodářství          130 100,-</t>
  </si>
  <si>
    <t xml:space="preserve">   -dopravní                       4 075 505,-</t>
  </si>
  <si>
    <t xml:space="preserve">   -lovecké lístky                    26 500,-</t>
  </si>
  <si>
    <t xml:space="preserve">   -licence OLH                           400,-</t>
  </si>
  <si>
    <t xml:space="preserve">   -výstup z ISVS                150 890,-</t>
  </si>
  <si>
    <t xml:space="preserve">   -kopírování ze spisu               616,-</t>
  </si>
  <si>
    <t xml:space="preserve">   -pasy,OP                           948 800,-</t>
  </si>
  <si>
    <t xml:space="preserve">Vnitřní obchod - příjmy z prodeje zboží IC </t>
  </si>
  <si>
    <t>Silnice-prodej použité dlažby</t>
  </si>
  <si>
    <t xml:space="preserve">     -přijatý dar E.ON - energet.úsporná opatření</t>
  </si>
  <si>
    <t>Zájmová činnost v kultuře-přeplatky enerií v míst.částech</t>
  </si>
  <si>
    <t xml:space="preserve">     -přefakturace</t>
  </si>
  <si>
    <t xml:space="preserve">     -kopírování 8757,-, internet 2331,-</t>
  </si>
  <si>
    <t xml:space="preserve">     -příjmy z pronájmu ost.nemovitostí,TS</t>
  </si>
  <si>
    <t xml:space="preserve">     -geom.zaměření aj.příjmy</t>
  </si>
  <si>
    <t>Sběr a svoz kom.odpadů-přijaté pojistné náhrady</t>
  </si>
  <si>
    <t>Ostatní péče o děti a ml.-vrácené vymož.výž.</t>
  </si>
  <si>
    <t>Azylové domy - pronájem nízkoprah.centrum, aj.příjmy</t>
  </si>
  <si>
    <t xml:space="preserve">                           - ostatní příjmy</t>
  </si>
  <si>
    <t>Požární ochrana - nájemné</t>
  </si>
  <si>
    <t xml:space="preserve">     -přijaté pojistné náhrady</t>
  </si>
  <si>
    <t xml:space="preserve">     -ostatní příjmy-přepl.,nápoj.automat,soud.popl.vč.n..ř.,VTS…</t>
  </si>
  <si>
    <t>Zachování a obn.kult.památek-přijaté sankč. pl.vč.nákl.řízení</t>
  </si>
  <si>
    <t xml:space="preserve">     -ostatní</t>
  </si>
  <si>
    <t>Ostatní správa v ochr.přírody-přijaté sankč.platby vč.nákl..ř.</t>
  </si>
  <si>
    <t>Ostatní správa v ŽP - přijaté sankční platby vč.nákl.říz.</t>
  </si>
  <si>
    <t>Prodej plynárenského zařízení, lokalita Hliniště</t>
  </si>
  <si>
    <t xml:space="preserve">     -na část.pokrytí nákladů spojených se zavedením PAP</t>
  </si>
  <si>
    <t xml:space="preserve">     -na zajišť.výdajů,spojených s přípr.fází volby prezidenta</t>
  </si>
  <si>
    <t xml:space="preserve">     -na zaj.voleb do 1/3 Senátu Parlamentu a zastup.krajů</t>
  </si>
  <si>
    <t xml:space="preserve">     -na výkon sociálně právní ochrany dětí</t>
  </si>
  <si>
    <t>Neinv.přijaté transfery ze st.fondů</t>
  </si>
  <si>
    <t xml:space="preserve">     -obn.nem.KP-kaplička sv.Antonína a kaple Ukřizování</t>
  </si>
  <si>
    <t xml:space="preserve">     -na vnitřní integraci úřadu</t>
  </si>
  <si>
    <t xml:space="preserve">     -ZŠ Lhotky-zateplení objektu a využívání OZE</t>
  </si>
  <si>
    <t xml:space="preserve">     -OP LZZ  "Centrum zaměstnanosti…"</t>
  </si>
  <si>
    <t>Ost.nei.přij.transfery od rozp.ústř.úrovně</t>
  </si>
  <si>
    <t xml:space="preserve">     -program celoživ.učení Comenius Regio</t>
  </si>
  <si>
    <t xml:space="preserve">     -od obcí za přestupkové řízení v r.2011</t>
  </si>
  <si>
    <t xml:space="preserve">     -od obcí na zajištění pov.šk.docházky a předšk.doch.</t>
  </si>
  <si>
    <t xml:space="preserve">     -na údržbu veř.zeleně na veř.prostr.v průj.úsecích obce</t>
  </si>
  <si>
    <t xml:space="preserve">     -grant.program "Eshop na www.mestovm.cz"</t>
  </si>
  <si>
    <t xml:space="preserve">     -na realiz.akce standardizace,zkval.a rozšiř.služeb TIC</t>
  </si>
  <si>
    <t xml:space="preserve">     -na realiz.akce "Uzlík přírody,umění a sportu" ZŠ Lhotky</t>
  </si>
  <si>
    <t xml:space="preserve">     -na demoliční práce budovy býv.Domova důchodců</t>
  </si>
  <si>
    <t>Neinv.přijaté transfery od region.rad</t>
  </si>
  <si>
    <t xml:space="preserve">     -Propagace nauč.stezky Bal.údolí a Nesm.údolí</t>
  </si>
  <si>
    <t xml:space="preserve">     -převod z HOČ-MěSB</t>
  </si>
  <si>
    <r>
      <t xml:space="preserve">Převody z vl.rez.fondů </t>
    </r>
    <r>
      <rPr>
        <i/>
        <sz val="11"/>
        <rFont val="Arial CE"/>
        <family val="0"/>
      </rPr>
      <t>(z fondu pronaj.majetku)</t>
    </r>
  </si>
  <si>
    <t>Investiční přijaté transfery ze st.fondů</t>
  </si>
  <si>
    <t>Ostatní investiční přijaté transfery</t>
  </si>
  <si>
    <t xml:space="preserve">     -proj."Přechod na www.katalog OPAC 2.0 Carmen"-knih.</t>
  </si>
  <si>
    <t xml:space="preserve">     -na zpracování lesních hospodářských osnov</t>
  </si>
  <si>
    <t xml:space="preserve">     -na vybudování kamerového bodu Jihlavská</t>
  </si>
  <si>
    <t xml:space="preserve">     -na zřízení technologického centra území ORP</t>
  </si>
  <si>
    <t xml:space="preserve">     -na pořízení elektronické spisové služby na území ORP</t>
  </si>
  <si>
    <t>Investiční přijaté transfery od krajů</t>
  </si>
  <si>
    <t xml:space="preserve">     -na MKDS kamerový bod Karlov</t>
  </si>
  <si>
    <t>přijaté transfery a převody po konsolidaci celkem</t>
  </si>
  <si>
    <t>třída 4 - přijaté transfery</t>
  </si>
  <si>
    <t xml:space="preserve">          = transfery po konsolidaci</t>
  </si>
  <si>
    <r>
      <t>Přijaté transfery - plnění na 102 %. Dotace</t>
    </r>
    <r>
      <rPr>
        <sz val="11"/>
        <color indexed="8"/>
        <rFont val="Arial CE"/>
        <family val="2"/>
      </rPr>
      <t xml:space="preserve"> ze SR na výkon státní správy a na školství  byla poukazována měsíčně v pravidelných zálohách.</t>
    </r>
  </si>
  <si>
    <t>Ostatní transfery - ze SR, z rozpočtu EU  a od kraje Vysočina byly do rozpočtu upraveného zařazovány průběžně.</t>
  </si>
  <si>
    <t>VÝDAJE HLAVNÍ ČINNOSTI K 31.12.2012</t>
  </si>
  <si>
    <t xml:space="preserve">     -proj.dokumentace ul.Lesní</t>
  </si>
  <si>
    <t xml:space="preserve">     -oprava MK Dol.Radslavice</t>
  </si>
  <si>
    <t xml:space="preserve">     -oprava MK Lhotky-PD</t>
  </si>
  <si>
    <t xml:space="preserve">     -chodník Vrchovecká-předláždění,oprava,zábradlí</t>
  </si>
  <si>
    <t xml:space="preserve">     -lanové zábradlí Karlov, Františkov</t>
  </si>
  <si>
    <t xml:space="preserve">     -komunikace Pod Sýpkami,Pod Hradbami,Fajtův kopec</t>
  </si>
  <si>
    <t xml:space="preserve">     -místní komunikace Na Výsluní</t>
  </si>
  <si>
    <t xml:space="preserve">     -komunikace za Zám.parkem-odvod dešťové vody</t>
  </si>
  <si>
    <t xml:space="preserve">     -komunikace Loupežník,Luční,Motorpal</t>
  </si>
  <si>
    <t xml:space="preserve">     -opr.ulic Malá Stránka,Nádražní,Nad Tratí</t>
  </si>
  <si>
    <t xml:space="preserve">     -komunikace Ke Třem Křížům,Poštovní</t>
  </si>
  <si>
    <t xml:space="preserve">     -chodník Gen.Jaroše-oprava</t>
  </si>
  <si>
    <t xml:space="preserve">     -frézovaná drť na opravu komunikací</t>
  </si>
  <si>
    <t xml:space="preserve">     -chodníky a komunikace Loupežník</t>
  </si>
  <si>
    <t xml:space="preserve">     -chodníky a komunikace Luční</t>
  </si>
  <si>
    <t xml:space="preserve">     --chodníky a komunikace Motorpal-Endis parkoviště</t>
  </si>
  <si>
    <t xml:space="preserve">     -parkoviště Mírová 55-bytový dům</t>
  </si>
  <si>
    <t xml:space="preserve">     -chodník k dětskému hřišti Hliniště</t>
  </si>
  <si>
    <t xml:space="preserve">     -zkoušky zhutnění na komunikacích Mostiště</t>
  </si>
  <si>
    <t xml:space="preserve">     -oprava MK Olší nad Oslavou</t>
  </si>
  <si>
    <t xml:space="preserve">     -chodník ul.Vrchovecká (+nei.výd.142 346,-Kč viz výše) </t>
  </si>
  <si>
    <t xml:space="preserve">     -parkoviště ul.Záviškova</t>
  </si>
  <si>
    <t xml:space="preserve">     -chodník ul.Jižní - proj.dok.(skut.čerp.PD vč.stav.prací)</t>
  </si>
  <si>
    <t xml:space="preserve">     -přístřešek na aut.zastávce Mostiště-směr Vídeň</t>
  </si>
  <si>
    <t xml:space="preserve">     -okružní křižovatka ul.Oslavická</t>
  </si>
  <si>
    <t xml:space="preserve">     -vítací tabule</t>
  </si>
  <si>
    <t>Ostatní záležitosti železniční dopravy</t>
  </si>
  <si>
    <t xml:space="preserve">     -dot.na nákup plošiny pro dráhy-městysu Křižanov</t>
  </si>
  <si>
    <t xml:space="preserve">     -invest.dotace SVaK-vodovod Nádražní,Nad Tratí</t>
  </si>
  <si>
    <t xml:space="preserve">     -invest.dotace SVaK-vodovod Příkopy</t>
  </si>
  <si>
    <t xml:space="preserve">     invest.příspěvek SVaK-vodovod Třebíčská</t>
  </si>
  <si>
    <t xml:space="preserve">     -ostatní kap.výdaje-rezerva z inv.příspěvků SVaK</t>
  </si>
  <si>
    <t xml:space="preserve">     -rod.domky v Dol.Radslavicích-PD na vodovod</t>
  </si>
  <si>
    <t xml:space="preserve">     -kamer.průzkum kanalizace ul.Komenského </t>
  </si>
  <si>
    <t xml:space="preserve">     -oprava havárie na kan.přípojce Náměstí č.14</t>
  </si>
  <si>
    <t xml:space="preserve">     -likvidace septiku Čechova ul.</t>
  </si>
  <si>
    <t xml:space="preserve">     -invest.dot.SVaK-kan.Nádražní, Malá Stránka,N.Tratí</t>
  </si>
  <si>
    <t xml:space="preserve">     -dešť.kanalizace z hřbitova Mostiště,odv.veř.ploch</t>
  </si>
  <si>
    <t xml:space="preserve">     -splašková kanalizace / nkt cable</t>
  </si>
  <si>
    <t xml:space="preserve">     -příspěvek na provoz přísp.org.MŠ VM-f.p.města</t>
  </si>
  <si>
    <t xml:space="preserve">     -příspěvek na provoz přísp.org.MŠ VM-f.p.ostatní</t>
  </si>
  <si>
    <t xml:space="preserve">     -třída MŠ v ZŠ Oslavická-stavební úpravy,vybavení</t>
  </si>
  <si>
    <t xml:space="preserve">     -hřiště MŠ Oslavická</t>
  </si>
  <si>
    <t xml:space="preserve">     -zřízení vstupu do šaten v budově ZŠ</t>
  </si>
  <si>
    <t xml:space="preserve">     -přísp.na provoz-dotace "Uzlík přírody,umění a sportu"</t>
  </si>
  <si>
    <t xml:space="preserve">     -graf.návrh a zhot.info.tabule pro projekt z OPŽP</t>
  </si>
  <si>
    <t xml:space="preserve">     -PD řešení vstupní části ZŠ Oslavická</t>
  </si>
  <si>
    <t xml:space="preserve">     -oprava sociálního zařízení vč.opravy ústř.vytápění</t>
  </si>
  <si>
    <t xml:space="preserve">     -havárie vody-oprava poškozené kuch.linky</t>
  </si>
  <si>
    <t xml:space="preserve">     -přemístění varhan</t>
  </si>
  <si>
    <t xml:space="preserve">     -příspěvek na provoz-f.p.města</t>
  </si>
  <si>
    <t xml:space="preserve">     -příspěvek na provoz-dotace na realizaci soutěží…</t>
  </si>
  <si>
    <t xml:space="preserve">     -dot.na div.představení A.Vrbková </t>
  </si>
  <si>
    <t xml:space="preserve">     -dotace na investice-f.p.města</t>
  </si>
  <si>
    <t xml:space="preserve">     -dotace na investice-od Min.kult.na www.katalog OPAC</t>
  </si>
  <si>
    <t xml:space="preserve">     -přednáška Martínek   "Šikana"</t>
  </si>
  <si>
    <t xml:space="preserve">     -dot.ŘK církvi-kompenz.nákl.na otevření věže kostela</t>
  </si>
  <si>
    <t xml:space="preserve">     -dot.ŘK církvi pro spolek Ludmila na Mikul.nadílku</t>
  </si>
  <si>
    <t xml:space="preserve">     -Jupiter club-dotace na investice</t>
  </si>
  <si>
    <t xml:space="preserve">     -Jupiter club-dotace na výstavu K.Maye</t>
  </si>
  <si>
    <t xml:space="preserve">     -Jupiter club-dot.na mediál.propag.pořadu Radiožurnálek</t>
  </si>
  <si>
    <t xml:space="preserve">     -Jupiter club-dotace na provoz restaurace</t>
  </si>
  <si>
    <t xml:space="preserve">     -Jupiter club-dotace pro Vlastiv. a genealog.společnost</t>
  </si>
  <si>
    <t xml:space="preserve">     -Jupiter club-dotace na pronájem zastřešeného pódia</t>
  </si>
  <si>
    <t xml:space="preserve">     -SPOZ Velké Meziříčí-zaúčtov.omylelm,patří na § 3399</t>
  </si>
  <si>
    <t xml:space="preserve">     -KD Hrbov   </t>
  </si>
  <si>
    <t xml:space="preserve">     -ohňostroj</t>
  </si>
  <si>
    <t xml:space="preserve">     -SPOZ Velké Meziříčí (+2319,- omylem zaúčt.na § 3392) </t>
  </si>
  <si>
    <t xml:space="preserve">     -oprava hřiště za has.zbrojnicí ve VM</t>
  </si>
  <si>
    <t xml:space="preserve">      -občerstvení na akci na děts.dopravním hřišti</t>
  </si>
  <si>
    <t xml:space="preserve">     -hřiště Lhotky-údržba</t>
  </si>
  <si>
    <t xml:space="preserve">     -hřiště Lhotky-spotřeba vody</t>
  </si>
  <si>
    <t xml:space="preserve">     -fotbal.hřiště Olší n.O.-oprava nosné stěny kabin</t>
  </si>
  <si>
    <t xml:space="preserve">     -dopr.hřiště ul.Oslavická-podání žádosti o dotaci</t>
  </si>
  <si>
    <t xml:space="preserve">     -dopr.hřiště ul.Oslavická-velký okruh </t>
  </si>
  <si>
    <t xml:space="preserve">     -hřiště Lhotky-čerpadlo</t>
  </si>
  <si>
    <t xml:space="preserve">     -hřiště Lhotky-studna </t>
  </si>
  <si>
    <t xml:space="preserve">     -kotelna ZŠ Oslav.šatny pro sportoviště u ZŠ-vým.oken</t>
  </si>
  <si>
    <t xml:space="preserve">     -kotelna ZŠ Oslav.šatny pro sportoviště u ZŠ-opr.střechy</t>
  </si>
  <si>
    <t xml:space="preserve">     -kotelna ZŠ Oslav.šatny pro sportoviště u ZŠ-opr.kanal.</t>
  </si>
  <si>
    <t xml:space="preserve">     -discgolfové hřiště Kunšovec</t>
  </si>
  <si>
    <t xml:space="preserve">     -discgolfové hřiště ZŠ Školní</t>
  </si>
  <si>
    <t xml:space="preserve">     -travnaté hřiště se závlahou Čechovy sady</t>
  </si>
  <si>
    <t xml:space="preserve">     -Sport.střel.klub VM  (5+5 nákup bomby na stl.vzduch)</t>
  </si>
  <si>
    <t xml:space="preserve">     -BK VM (363,1+20 za vyjím.sport.výkony)</t>
  </si>
  <si>
    <t xml:space="preserve">     -FC VM </t>
  </si>
  <si>
    <t xml:space="preserve">     -HHK VM (789,3+10 za vyjím.sport.výkony)</t>
  </si>
  <si>
    <t xml:space="preserve">    -SKI KLUB VM (216,6+5 prop.mat.+5 Vel.cena Fajťáku+10       za výjím.sport.výkony)</t>
  </si>
  <si>
    <t xml:space="preserve">     -Sokol VM  (563,9+8 za vyjím.sport.výkony)</t>
  </si>
  <si>
    <t xml:space="preserve">     -Spartak VM (249,7+10 za vyjím.sport.výkony)</t>
  </si>
  <si>
    <t xml:space="preserve">     -TJ Děts.středisko Březejc (15+5 turnaj v Boccie)</t>
  </si>
  <si>
    <t xml:space="preserve">     -p.Janšta Paavel-Drakiáda</t>
  </si>
  <si>
    <t xml:space="preserve">     -p.Blaťák Petr,MUDr.-turnaj složek IZS ve volejbale</t>
  </si>
  <si>
    <t xml:space="preserve">     -p.Čuňo Lukáš-provozování hřiště Kunšovec</t>
  </si>
  <si>
    <t xml:space="preserve">     -p.Zezula-za přípravu sportovní kroniky</t>
  </si>
  <si>
    <t xml:space="preserve">     -Sokol Lhotky  (5+5)</t>
  </si>
  <si>
    <t xml:space="preserve">     -Český svaz žen-dotace</t>
  </si>
  <si>
    <t xml:space="preserve">     -Klub českých turistů-dotace</t>
  </si>
  <si>
    <t xml:space="preserve">     -Agility team-dotace</t>
  </si>
  <si>
    <t xml:space="preserve">     -koupaliště-bazénová folie</t>
  </si>
  <si>
    <t xml:space="preserve">     Český červený kříž-dotace  (3+5)</t>
  </si>
  <si>
    <t xml:space="preserve">     -připojení k distribuční síti </t>
  </si>
  <si>
    <t xml:space="preserve">     -veř.osvětlení  ulice Nad Tratí</t>
  </si>
  <si>
    <t xml:space="preserve">     -veř.osvětlení  Lhotky-rozšíření</t>
  </si>
  <si>
    <t xml:space="preserve">     -veř.osvětlení  ul.Strmá-prodloužení</t>
  </si>
  <si>
    <t xml:space="preserve">     -veř.osvětlení ul.Lesní PD</t>
  </si>
  <si>
    <t xml:space="preserve">     -veř.osvětlení ul.Příkopy-prodloužení</t>
  </si>
  <si>
    <t xml:space="preserve">     -za zamykání hřbitova</t>
  </si>
  <si>
    <t xml:space="preserve">     ZTV pro 4 RD Hliniště-proj.dok.</t>
  </si>
  <si>
    <t xml:space="preserve">     -zabezpečení budovy DD</t>
  </si>
  <si>
    <t xml:space="preserve">     -zatěsnění kašny</t>
  </si>
  <si>
    <t xml:space="preserve">     -výkup nemovitosti</t>
  </si>
  <si>
    <t xml:space="preserve">     -demolice bývalého domova důchodců (+spotřeba vody)</t>
  </si>
  <si>
    <t xml:space="preserve">      -areál Agados-recyklační a sběrný dvůr</t>
  </si>
  <si>
    <t xml:space="preserve">     -areál Agados-archiv MěÚ</t>
  </si>
  <si>
    <t xml:space="preserve">     -kiosek pro výběrčího</t>
  </si>
  <si>
    <t xml:space="preserve">     -skládka TKO-úhrada škody vlastníkovi pozemku</t>
  </si>
  <si>
    <t xml:space="preserve">     -skládka TKO-elaborát výpočtu popl.za odnětí PPFL</t>
  </si>
  <si>
    <t xml:space="preserve">     -svoz PDO vč.ukl.na skládku -práce provedené TS-VM</t>
  </si>
  <si>
    <t xml:space="preserve">     -rozmístění nových nádob na sběr využit.složek odpadu</t>
  </si>
  <si>
    <t xml:space="preserve">     -zpracování plánu odpadového hospodářství- (variantní řešení umístění překladiště odpadů-studie)</t>
  </si>
  <si>
    <t xml:space="preserve">     -fotopast UM 565 - 2 kusy</t>
  </si>
  <si>
    <t xml:space="preserve">     -lanové zábradlí Čech.sady  (rozp.na § 3745 veř.prostr.)</t>
  </si>
  <si>
    <t xml:space="preserve">     -oprava lan.zábradlí podél žel.dráhy (čerpání na § 2212)</t>
  </si>
  <si>
    <t xml:space="preserve">     -čišť.města a veř.zeleň-práce prov.TS Olší n.Oslavou</t>
  </si>
  <si>
    <t xml:space="preserve">     -pergola v Olší n.Oslavou</t>
  </si>
  <si>
    <t xml:space="preserve">     -opěrná zeď pro kontejnery Olší nad Oslavou</t>
  </si>
  <si>
    <t xml:space="preserve">     -ekol,.výchova a osvěta-zaj.akce pro veřejnost,doplnění     informací a aktualizace údajů na portálu příroda Velkom.</t>
  </si>
  <si>
    <t xml:space="preserve">     -Sociální služby města VM -přísp.na provoz-f.p.města</t>
  </si>
  <si>
    <t xml:space="preserve">     -Sociální služby města VM-dot.Kr.Vys.na peč.službu</t>
  </si>
  <si>
    <t xml:space="preserve">     -nízkoprahové centrum-nájemné</t>
  </si>
  <si>
    <t xml:space="preserve">     -nízkoprahové centrum-energie</t>
  </si>
  <si>
    <t xml:space="preserve">     -nízkoprahové centrum-akustický podhled</t>
  </si>
  <si>
    <t xml:space="preserve">     -platy vč.SZP-projekt "Efektivnost úřadu…"</t>
  </si>
  <si>
    <t xml:space="preserve">     -věcné výdaje bez platů,SZP  (autovč.polepu:322 468,-)</t>
  </si>
  <si>
    <t xml:space="preserve">     -město Velké Meziříčí-platy vč.SZP a náhrad v nemoci</t>
  </si>
  <si>
    <t xml:space="preserve">     -rezerva neúčelová-poukáz.dot.na ZŠ Lhotky-zateplení</t>
  </si>
  <si>
    <t xml:space="preserve">     -oprava rozhlasu Mostiště</t>
  </si>
  <si>
    <t>Volby do zastupitelstev ÚSC</t>
  </si>
  <si>
    <t xml:space="preserve">     -volby</t>
  </si>
  <si>
    <t xml:space="preserve">Hospodaření města za rok 2012 vykazuje výsledek    -9 505 tis. Kč. Vyšší výdaje oproti příjmům v r.2012 jsou kryty přijatým </t>
  </si>
  <si>
    <t>Kč</t>
  </si>
  <si>
    <t>počáteční stav</t>
  </si>
  <si>
    <t>jednotný příděl z mezd</t>
  </si>
  <si>
    <t>úroky</t>
  </si>
  <si>
    <t>převod na financování výdajů    *)</t>
  </si>
  <si>
    <t>bankovní poplatky</t>
  </si>
  <si>
    <t xml:space="preserve">     výd.účtu města a následně převedené z účtu soc. fondu do příjmů města:</t>
  </si>
  <si>
    <t>součet</t>
  </si>
  <si>
    <t>Počáteční stav</t>
  </si>
  <si>
    <t xml:space="preserve">                                                     2.ZŠ Oslavická</t>
  </si>
  <si>
    <t xml:space="preserve">                                                     3.ZŠ Školní</t>
  </si>
  <si>
    <t xml:space="preserve">                                                     Sociální služby</t>
  </si>
  <si>
    <t xml:space="preserve">                                            2.ZŠ Oslavická</t>
  </si>
  <si>
    <t xml:space="preserve">                                            3.ZŠ Školní</t>
  </si>
  <si>
    <t xml:space="preserve">                                            Sociální služby</t>
  </si>
  <si>
    <t>přijaté úroky</t>
  </si>
  <si>
    <t>FONDY MĚSTA K 31.12.2012</t>
  </si>
  <si>
    <t>SOCIÁLNÍ FOND K 31.12.2012</t>
  </si>
  <si>
    <t>stav účtu soc.fondu k 31.12.2012</t>
  </si>
  <si>
    <t xml:space="preserve">*)  Částka 868091,-  Kč představuje následující výdaje soc.fondu, hrazené z </t>
  </si>
  <si>
    <t>1./ příspěvek odborové organizaci</t>
  </si>
  <si>
    <t>2./ příspěvek na stravování pracovníků</t>
  </si>
  <si>
    <t>3./ penzijní připojištění</t>
  </si>
  <si>
    <t xml:space="preserve">4./ obytný přívěs </t>
  </si>
  <si>
    <t>6./ kultura a tělovýchova</t>
  </si>
  <si>
    <t>7./ dary</t>
  </si>
  <si>
    <t>5./ rekreace - zájezdy,doprava</t>
  </si>
  <si>
    <t>FOND REZERV A ROZVOJE K 31.12.2012</t>
  </si>
  <si>
    <t>FOND PŘÍJMY Z PRONÁJMŮ  K 31.12.2012</t>
  </si>
  <si>
    <t>nájemné za II.pololetí 2011 :        1.ZŠ Sokolovská</t>
  </si>
  <si>
    <t xml:space="preserve">převod na fin.výdajů-ZŠ Sokolovská přísp.na provoz </t>
  </si>
  <si>
    <t>oprava učebny Komenského</t>
  </si>
  <si>
    <t>převod na fin.výdajů-ZŠ Oslavická přísp.na provoz</t>
  </si>
  <si>
    <t>mzdové náklady vč.odvodů</t>
  </si>
  <si>
    <t>nájemné za I.pololetí 2012: 1.ZŠ Sokolovská</t>
  </si>
  <si>
    <t>stav účtu  "Příjmy z pronájmů"  k 31.12.2012</t>
  </si>
  <si>
    <t>FOND TS+BANK.POPLATKY    K 31.12.2012</t>
  </si>
  <si>
    <t>stav účtu  "Fond TS + bankovní poplatky"  k 31.12.2012</t>
  </si>
  <si>
    <t>FOND ROZVOJE BYDLENÍ K 31.12.2012</t>
  </si>
  <si>
    <r>
      <t>převod f.p. - Tech.služby-</t>
    </r>
    <r>
      <rPr>
        <sz val="8"/>
        <rFont val="Arial CE"/>
        <family val="0"/>
      </rPr>
      <t>složka odpisů z pron.majetku za I.-XII.2012</t>
    </r>
  </si>
  <si>
    <t>stav účtu "Fond rozvoje bydlení" k 31.12.2012</t>
  </si>
  <si>
    <r>
      <t>úvěrem na akci Dyje II (celkem přijatý úvěr 14 068 tis. Kč).</t>
    </r>
    <r>
      <rPr>
        <sz val="11"/>
        <rFont val="Arial CE"/>
        <family val="0"/>
      </rPr>
      <t xml:space="preserve"> </t>
    </r>
  </si>
  <si>
    <t>Příloha k ZÚ č.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</si>
</sst>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68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sz val="11"/>
      <color indexed="8"/>
      <name val="Arial CE"/>
      <family val="2"/>
    </font>
    <font>
      <b/>
      <u val="single"/>
      <sz val="11"/>
      <name val="Arial CE"/>
      <family val="2"/>
    </font>
    <font>
      <sz val="11"/>
      <color indexed="12"/>
      <name val="Arial CE"/>
      <family val="2"/>
    </font>
    <font>
      <u val="single"/>
      <sz val="11"/>
      <color indexed="8"/>
      <name val="Arial CE"/>
      <family val="2"/>
    </font>
    <font>
      <b/>
      <i/>
      <sz val="11"/>
      <name val="Arial CE"/>
      <family val="2"/>
    </font>
    <font>
      <b/>
      <i/>
      <sz val="11"/>
      <color indexed="12"/>
      <name val="Arial CE"/>
      <family val="2"/>
    </font>
    <font>
      <b/>
      <sz val="11"/>
      <color indexed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2"/>
      <color indexed="12"/>
      <name val="Arial CE"/>
      <family val="2"/>
    </font>
    <font>
      <b/>
      <sz val="12"/>
      <name val="Calibri"/>
      <family val="2"/>
    </font>
    <font>
      <i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10"/>
      <name val="Arial CE"/>
      <family val="0"/>
    </font>
    <font>
      <b/>
      <sz val="11"/>
      <color indexed="10"/>
      <name val="Arial CE"/>
      <family val="0"/>
    </font>
    <font>
      <i/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rgb="FFFF0000"/>
      <name val="Arial CE"/>
      <family val="0"/>
    </font>
    <font>
      <b/>
      <sz val="11"/>
      <color rgb="FFFF0000"/>
      <name val="Arial CE"/>
      <family val="0"/>
    </font>
    <font>
      <i/>
      <sz val="11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12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4" fontId="1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1" fillId="33" borderId="13" xfId="0" applyFont="1" applyFill="1" applyBorder="1" applyAlignment="1">
      <alignment/>
    </xf>
    <xf numFmtId="4" fontId="1" fillId="33" borderId="14" xfId="0" applyNumberFormat="1" applyFont="1" applyFill="1" applyBorder="1" applyAlignment="1">
      <alignment horizontal="right"/>
    </xf>
    <xf numFmtId="4" fontId="1" fillId="33" borderId="15" xfId="0" applyNumberFormat="1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4" fontId="2" fillId="33" borderId="17" xfId="0" applyNumberFormat="1" applyFont="1" applyFill="1" applyBorder="1" applyAlignment="1">
      <alignment horizontal="right"/>
    </xf>
    <xf numFmtId="4" fontId="2" fillId="33" borderId="0" xfId="0" applyNumberFormat="1" applyFont="1" applyFill="1" applyAlignment="1">
      <alignment/>
    </xf>
    <xf numFmtId="4" fontId="8" fillId="33" borderId="0" xfId="0" applyNumberFormat="1" applyFont="1" applyFill="1" applyAlignment="1">
      <alignment/>
    </xf>
    <xf numFmtId="0" fontId="8" fillId="33" borderId="13" xfId="0" applyFont="1" applyFill="1" applyBorder="1" applyAlignment="1">
      <alignment/>
    </xf>
    <xf numFmtId="4" fontId="8" fillId="33" borderId="14" xfId="0" applyNumberFormat="1" applyFont="1" applyFill="1" applyBorder="1" applyAlignment="1">
      <alignment horizontal="right"/>
    </xf>
    <xf numFmtId="4" fontId="8" fillId="33" borderId="18" xfId="0" applyNumberFormat="1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1" fillId="33" borderId="0" xfId="0" applyFont="1" applyFill="1" applyAlignment="1">
      <alignment/>
    </xf>
    <xf numFmtId="4" fontId="2" fillId="33" borderId="0" xfId="0" applyNumberFormat="1" applyFont="1" applyFill="1" applyAlignment="1">
      <alignment horizontal="right"/>
    </xf>
    <xf numFmtId="4" fontId="1" fillId="33" borderId="0" xfId="0" applyNumberFormat="1" applyFont="1" applyFill="1" applyBorder="1" applyAlignment="1">
      <alignment horizontal="right"/>
    </xf>
    <xf numFmtId="4" fontId="1" fillId="33" borderId="19" xfId="0" applyNumberFormat="1" applyFont="1" applyFill="1" applyBorder="1" applyAlignment="1">
      <alignment horizontal="right"/>
    </xf>
    <xf numFmtId="4" fontId="1" fillId="33" borderId="18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2" fillId="33" borderId="0" xfId="0" applyFont="1" applyFill="1" applyAlignment="1">
      <alignment/>
    </xf>
    <xf numFmtId="4" fontId="1" fillId="33" borderId="0" xfId="0" applyNumberFormat="1" applyFont="1" applyFill="1" applyBorder="1" applyAlignment="1">
      <alignment/>
    </xf>
    <xf numFmtId="0" fontId="10" fillId="33" borderId="20" xfId="0" applyFont="1" applyFill="1" applyBorder="1" applyAlignment="1">
      <alignment/>
    </xf>
    <xf numFmtId="4" fontId="10" fillId="33" borderId="0" xfId="0" applyNumberFormat="1" applyFont="1" applyFill="1" applyBorder="1" applyAlignment="1">
      <alignment horizontal="right"/>
    </xf>
    <xf numFmtId="4" fontId="10" fillId="33" borderId="19" xfId="0" applyNumberFormat="1" applyFont="1" applyFill="1" applyBorder="1" applyAlignment="1">
      <alignment horizontal="right"/>
    </xf>
    <xf numFmtId="0" fontId="10" fillId="33" borderId="0" xfId="0" applyFont="1" applyFill="1" applyAlignment="1">
      <alignment/>
    </xf>
    <xf numFmtId="0" fontId="9" fillId="33" borderId="20" xfId="0" applyFont="1" applyFill="1" applyBorder="1" applyAlignment="1">
      <alignment/>
    </xf>
    <xf numFmtId="4" fontId="9" fillId="33" borderId="0" xfId="0" applyNumberFormat="1" applyFont="1" applyFill="1" applyBorder="1" applyAlignment="1">
      <alignment horizontal="right"/>
    </xf>
    <xf numFmtId="4" fontId="9" fillId="33" borderId="19" xfId="0" applyNumberFormat="1" applyFont="1" applyFill="1" applyBorder="1" applyAlignment="1">
      <alignment horizontal="right"/>
    </xf>
    <xf numFmtId="4" fontId="1" fillId="33" borderId="0" xfId="0" applyNumberFormat="1" applyFont="1" applyFill="1" applyAlignment="1">
      <alignment/>
    </xf>
    <xf numFmtId="0" fontId="1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4" fontId="12" fillId="33" borderId="0" xfId="0" applyNumberFormat="1" applyFont="1" applyFill="1" applyBorder="1" applyAlignment="1">
      <alignment horizontal="right"/>
    </xf>
    <xf numFmtId="4" fontId="12" fillId="33" borderId="19" xfId="0" applyNumberFormat="1" applyFont="1" applyFill="1" applyBorder="1" applyAlignment="1">
      <alignment horizontal="right"/>
    </xf>
    <xf numFmtId="0" fontId="1" fillId="33" borderId="22" xfId="0" applyFont="1" applyFill="1" applyBorder="1" applyAlignment="1">
      <alignment/>
    </xf>
    <xf numFmtId="4" fontId="1" fillId="33" borderId="23" xfId="0" applyNumberFormat="1" applyFont="1" applyFill="1" applyBorder="1" applyAlignment="1">
      <alignment horizontal="right"/>
    </xf>
    <xf numFmtId="4" fontId="1" fillId="33" borderId="24" xfId="0" applyNumberFormat="1" applyFont="1" applyFill="1" applyBorder="1" applyAlignment="1">
      <alignment horizontal="right"/>
    </xf>
    <xf numFmtId="4" fontId="1" fillId="33" borderId="25" xfId="0" applyNumberFormat="1" applyFont="1" applyFill="1" applyBorder="1" applyAlignment="1">
      <alignment horizontal="right"/>
    </xf>
    <xf numFmtId="0" fontId="2" fillId="33" borderId="26" xfId="0" applyFont="1" applyFill="1" applyBorder="1" applyAlignment="1">
      <alignment/>
    </xf>
    <xf numFmtId="4" fontId="2" fillId="33" borderId="27" xfId="0" applyNumberFormat="1" applyFont="1" applyFill="1" applyBorder="1" applyAlignment="1">
      <alignment horizontal="right"/>
    </xf>
    <xf numFmtId="4" fontId="2" fillId="33" borderId="28" xfId="0" applyNumberFormat="1" applyFont="1" applyFill="1" applyBorder="1" applyAlignment="1">
      <alignment horizontal="right"/>
    </xf>
    <xf numFmtId="4" fontId="2" fillId="33" borderId="29" xfId="0" applyNumberFormat="1" applyFont="1" applyFill="1" applyBorder="1" applyAlignment="1">
      <alignment horizontal="right"/>
    </xf>
    <xf numFmtId="4" fontId="2" fillId="33" borderId="30" xfId="0" applyNumberFormat="1" applyFont="1" applyFill="1" applyBorder="1" applyAlignment="1">
      <alignment horizontal="right"/>
    </xf>
    <xf numFmtId="4" fontId="2" fillId="33" borderId="31" xfId="0" applyNumberFormat="1" applyFont="1" applyFill="1" applyBorder="1" applyAlignment="1">
      <alignment horizontal="right"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 horizontal="right"/>
    </xf>
    <xf numFmtId="4" fontId="4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4" fontId="12" fillId="33" borderId="0" xfId="0" applyNumberFormat="1" applyFont="1" applyFill="1" applyAlignment="1">
      <alignment horizontal="right"/>
    </xf>
    <xf numFmtId="0" fontId="1" fillId="33" borderId="32" xfId="0" applyFont="1" applyFill="1" applyBorder="1" applyAlignment="1">
      <alignment/>
    </xf>
    <xf numFmtId="4" fontId="1" fillId="33" borderId="33" xfId="0" applyNumberFormat="1" applyFont="1" applyFill="1" applyBorder="1" applyAlignment="1">
      <alignment horizontal="right"/>
    </xf>
    <xf numFmtId="0" fontId="8" fillId="33" borderId="32" xfId="0" applyFont="1" applyFill="1" applyBorder="1" applyAlignment="1">
      <alignment/>
    </xf>
    <xf numFmtId="4" fontId="8" fillId="33" borderId="33" xfId="0" applyNumberFormat="1" applyFont="1" applyFill="1" applyBorder="1" applyAlignment="1">
      <alignment horizontal="right"/>
    </xf>
    <xf numFmtId="4" fontId="2" fillId="33" borderId="34" xfId="0" applyNumberFormat="1" applyFont="1" applyFill="1" applyBorder="1" applyAlignment="1">
      <alignment horizontal="right"/>
    </xf>
    <xf numFmtId="0" fontId="2" fillId="33" borderId="35" xfId="0" applyFont="1" applyFill="1" applyBorder="1" applyAlignment="1">
      <alignment/>
    </xf>
    <xf numFmtId="0" fontId="8" fillId="33" borderId="36" xfId="0" applyFont="1" applyFill="1" applyBorder="1" applyAlignment="1">
      <alignment/>
    </xf>
    <xf numFmtId="4" fontId="8" fillId="33" borderId="30" xfId="0" applyNumberFormat="1" applyFont="1" applyFill="1" applyBorder="1" applyAlignment="1">
      <alignment horizontal="right"/>
    </xf>
    <xf numFmtId="4" fontId="8" fillId="33" borderId="37" xfId="0" applyNumberFormat="1" applyFont="1" applyFill="1" applyBorder="1" applyAlignment="1">
      <alignment horizontal="right"/>
    </xf>
    <xf numFmtId="4" fontId="8" fillId="33" borderId="38" xfId="0" applyNumberFormat="1" applyFont="1" applyFill="1" applyBorder="1" applyAlignment="1">
      <alignment horizontal="right"/>
    </xf>
    <xf numFmtId="4" fontId="8" fillId="33" borderId="31" xfId="0" applyNumberFormat="1" applyFont="1" applyFill="1" applyBorder="1" applyAlignment="1">
      <alignment horizontal="right"/>
    </xf>
    <xf numFmtId="4" fontId="2" fillId="33" borderId="39" xfId="0" applyNumberFormat="1" applyFont="1" applyFill="1" applyBorder="1" applyAlignment="1">
      <alignment horizontal="right"/>
    </xf>
    <xf numFmtId="0" fontId="8" fillId="33" borderId="40" xfId="0" applyFont="1" applyFill="1" applyBorder="1" applyAlignment="1">
      <alignment/>
    </xf>
    <xf numFmtId="0" fontId="9" fillId="33" borderId="32" xfId="0" applyFont="1" applyFill="1" applyBorder="1" applyAlignment="1">
      <alignment/>
    </xf>
    <xf numFmtId="4" fontId="9" fillId="33" borderId="41" xfId="0" applyNumberFormat="1" applyFont="1" applyFill="1" applyBorder="1" applyAlignment="1">
      <alignment horizontal="right"/>
    </xf>
    <xf numFmtId="4" fontId="9" fillId="33" borderId="42" xfId="0" applyNumberFormat="1" applyFont="1" applyFill="1" applyBorder="1" applyAlignment="1">
      <alignment horizontal="right"/>
    </xf>
    <xf numFmtId="0" fontId="10" fillId="33" borderId="40" xfId="0" applyFont="1" applyFill="1" applyBorder="1" applyAlignment="1">
      <alignment/>
    </xf>
    <xf numFmtId="4" fontId="10" fillId="33" borderId="38" xfId="0" applyNumberFormat="1" applyFont="1" applyFill="1" applyBorder="1" applyAlignment="1">
      <alignment horizontal="right"/>
    </xf>
    <xf numFmtId="4" fontId="10" fillId="33" borderId="31" xfId="0" applyNumberFormat="1" applyFont="1" applyFill="1" applyBorder="1" applyAlignment="1">
      <alignment horizontal="right"/>
    </xf>
    <xf numFmtId="4" fontId="2" fillId="33" borderId="24" xfId="0" applyNumberFormat="1" applyFont="1" applyFill="1" applyBorder="1" applyAlignment="1">
      <alignment horizontal="right"/>
    </xf>
    <xf numFmtId="0" fontId="1" fillId="33" borderId="43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14" fillId="33" borderId="0" xfId="0" applyFont="1" applyFill="1" applyAlignment="1">
      <alignment/>
    </xf>
    <xf numFmtId="0" fontId="2" fillId="33" borderId="16" xfId="0" applyFont="1" applyFill="1" applyBorder="1" applyAlignment="1">
      <alignment/>
    </xf>
    <xf numFmtId="4" fontId="2" fillId="33" borderId="17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60" fillId="34" borderId="44" xfId="0" applyFont="1" applyFill="1" applyBorder="1" applyAlignment="1">
      <alignment horizontal="right" vertical="top" wrapText="1"/>
    </xf>
    <xf numFmtId="0" fontId="60" fillId="34" borderId="19" xfId="0" applyFont="1" applyFill="1" applyBorder="1" applyAlignment="1">
      <alignment horizontal="right" vertical="top" wrapText="1"/>
    </xf>
    <xf numFmtId="0" fontId="60" fillId="34" borderId="45" xfId="0" applyFont="1" applyFill="1" applyBorder="1" applyAlignment="1">
      <alignment horizontal="right" vertical="top" wrapText="1"/>
    </xf>
    <xf numFmtId="0" fontId="60" fillId="34" borderId="46" xfId="0" applyFont="1" applyFill="1" applyBorder="1" applyAlignment="1">
      <alignment horizontal="right" vertical="top" wrapText="1"/>
    </xf>
    <xf numFmtId="0" fontId="60" fillId="34" borderId="47" xfId="0" applyFont="1" applyFill="1" applyBorder="1" applyAlignment="1">
      <alignment horizontal="right" vertical="top" wrapText="1"/>
    </xf>
    <xf numFmtId="0" fontId="61" fillId="34" borderId="48" xfId="0" applyFont="1" applyFill="1" applyBorder="1" applyAlignment="1">
      <alignment vertical="top" wrapText="1"/>
    </xf>
    <xf numFmtId="0" fontId="61" fillId="34" borderId="44" xfId="0" applyFont="1" applyFill="1" applyBorder="1" applyAlignment="1">
      <alignment vertical="top" wrapText="1"/>
    </xf>
    <xf numFmtId="0" fontId="60" fillId="34" borderId="49" xfId="0" applyFont="1" applyFill="1" applyBorder="1" applyAlignment="1">
      <alignment vertical="top" wrapText="1"/>
    </xf>
    <xf numFmtId="4" fontId="60" fillId="34" borderId="50" xfId="0" applyNumberFormat="1" applyFont="1" applyFill="1" applyBorder="1" applyAlignment="1">
      <alignment horizontal="right" vertical="top" wrapText="1"/>
    </xf>
    <xf numFmtId="4" fontId="61" fillId="34" borderId="42" xfId="0" applyNumberFormat="1" applyFont="1" applyFill="1" applyBorder="1" applyAlignment="1">
      <alignment horizontal="right" vertical="top" wrapText="1"/>
    </xf>
    <xf numFmtId="4" fontId="61" fillId="34" borderId="19" xfId="0" applyNumberFormat="1" applyFont="1" applyFill="1" applyBorder="1" applyAlignment="1">
      <alignment horizontal="right" vertical="top" wrapText="1"/>
    </xf>
    <xf numFmtId="0" fontId="60" fillId="2" borderId="51" xfId="0" applyFont="1" applyFill="1" applyBorder="1" applyAlignment="1">
      <alignment vertical="top" wrapText="1"/>
    </xf>
    <xf numFmtId="4" fontId="60" fillId="2" borderId="45" xfId="0" applyNumberFormat="1" applyFont="1" applyFill="1" applyBorder="1" applyAlignment="1">
      <alignment horizontal="right" vertical="top" wrapText="1"/>
    </xf>
    <xf numFmtId="4" fontId="60" fillId="2" borderId="46" xfId="0" applyNumberFormat="1" applyFont="1" applyFill="1" applyBorder="1" applyAlignment="1">
      <alignment horizontal="right" vertical="top" wrapText="1"/>
    </xf>
    <xf numFmtId="0" fontId="60" fillId="2" borderId="52" xfId="0" applyFont="1" applyFill="1" applyBorder="1" applyAlignment="1">
      <alignment vertical="top" wrapText="1"/>
    </xf>
    <xf numFmtId="4" fontId="60" fillId="2" borderId="53" xfId="0" applyNumberFormat="1" applyFont="1" applyFill="1" applyBorder="1" applyAlignment="1">
      <alignment horizontal="right" vertical="top" wrapText="1"/>
    </xf>
    <xf numFmtId="0" fontId="62" fillId="34" borderId="54" xfId="0" applyFont="1" applyFill="1" applyBorder="1" applyAlignment="1">
      <alignment vertical="top" wrapText="1"/>
    </xf>
    <xf numFmtId="4" fontId="62" fillId="34" borderId="55" xfId="0" applyNumberFormat="1" applyFont="1" applyFill="1" applyBorder="1" applyAlignment="1">
      <alignment horizontal="right" vertical="top" wrapText="1"/>
    </xf>
    <xf numFmtId="0" fontId="62" fillId="34" borderId="56" xfId="0" applyFont="1" applyFill="1" applyBorder="1" applyAlignment="1">
      <alignment vertical="top" wrapText="1"/>
    </xf>
    <xf numFmtId="4" fontId="62" fillId="34" borderId="57" xfId="0" applyNumberFormat="1" applyFont="1" applyFill="1" applyBorder="1" applyAlignment="1">
      <alignment horizontal="right" vertical="top" wrapText="1"/>
    </xf>
    <xf numFmtId="0" fontId="61" fillId="34" borderId="56" xfId="0" applyFont="1" applyFill="1" applyBorder="1" applyAlignment="1">
      <alignment vertical="top" wrapText="1"/>
    </xf>
    <xf numFmtId="4" fontId="61" fillId="34" borderId="57" xfId="0" applyNumberFormat="1" applyFont="1" applyFill="1" applyBorder="1" applyAlignment="1">
      <alignment horizontal="right" vertical="top" wrapText="1"/>
    </xf>
    <xf numFmtId="4" fontId="60" fillId="2" borderId="19" xfId="0" applyNumberFormat="1" applyFont="1" applyFill="1" applyBorder="1" applyAlignment="1">
      <alignment horizontal="right" vertical="top" wrapText="1"/>
    </xf>
    <xf numFmtId="0" fontId="60" fillId="2" borderId="44" xfId="0" applyFont="1" applyFill="1" applyBorder="1" applyAlignment="1">
      <alignment vertical="top" wrapText="1"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4" fontId="61" fillId="34" borderId="48" xfId="0" applyNumberFormat="1" applyFont="1" applyFill="1" applyBorder="1" applyAlignment="1">
      <alignment horizontal="right" vertical="top" wrapText="1"/>
    </xf>
    <xf numFmtId="0" fontId="62" fillId="34" borderId="58" xfId="0" applyFont="1" applyFill="1" applyBorder="1" applyAlignment="1">
      <alignment vertical="top" wrapText="1"/>
    </xf>
    <xf numFmtId="4" fontId="62" fillId="34" borderId="59" xfId="0" applyNumberFormat="1" applyFont="1" applyFill="1" applyBorder="1" applyAlignment="1">
      <alignment horizontal="right" vertical="top" wrapText="1"/>
    </xf>
    <xf numFmtId="4" fontId="61" fillId="34" borderId="59" xfId="0" applyNumberFormat="1" applyFont="1" applyFill="1" applyBorder="1" applyAlignment="1">
      <alignment horizontal="right" vertical="top" wrapText="1"/>
    </xf>
    <xf numFmtId="0" fontId="63" fillId="34" borderId="41" xfId="0" applyFont="1" applyFill="1" applyBorder="1" applyAlignment="1">
      <alignment vertical="top"/>
    </xf>
    <xf numFmtId="0" fontId="64" fillId="34" borderId="41" xfId="0" applyFont="1" applyFill="1" applyBorder="1" applyAlignment="1">
      <alignment horizontal="right" vertical="top" wrapText="1"/>
    </xf>
    <xf numFmtId="4" fontId="2" fillId="33" borderId="37" xfId="0" applyNumberFormat="1" applyFont="1" applyFill="1" applyBorder="1" applyAlignment="1">
      <alignment horizontal="right"/>
    </xf>
    <xf numFmtId="4" fontId="2" fillId="2" borderId="37" xfId="0" applyNumberFormat="1" applyFont="1" applyFill="1" applyBorder="1" applyAlignment="1">
      <alignment horizontal="right"/>
    </xf>
    <xf numFmtId="0" fontId="8" fillId="2" borderId="36" xfId="0" applyFont="1" applyFill="1" applyBorder="1" applyAlignment="1">
      <alignment/>
    </xf>
    <xf numFmtId="4" fontId="8" fillId="2" borderId="30" xfId="0" applyNumberFormat="1" applyFont="1" applyFill="1" applyBorder="1" applyAlignment="1">
      <alignment horizontal="right"/>
    </xf>
    <xf numFmtId="0" fontId="8" fillId="2" borderId="40" xfId="0" applyFont="1" applyFill="1" applyBorder="1" applyAlignment="1">
      <alignment/>
    </xf>
    <xf numFmtId="4" fontId="2" fillId="33" borderId="60" xfId="0" applyNumberFormat="1" applyFont="1" applyFill="1" applyBorder="1" applyAlignment="1">
      <alignment horizontal="right"/>
    </xf>
    <xf numFmtId="0" fontId="8" fillId="33" borderId="61" xfId="0" applyFont="1" applyFill="1" applyBorder="1" applyAlignment="1">
      <alignment/>
    </xf>
    <xf numFmtId="4" fontId="8" fillId="33" borderId="62" xfId="0" applyNumberFormat="1" applyFont="1" applyFill="1" applyBorder="1" applyAlignment="1">
      <alignment horizontal="right"/>
    </xf>
    <xf numFmtId="4" fontId="8" fillId="2" borderId="63" xfId="0" applyNumberFormat="1" applyFont="1" applyFill="1" applyBorder="1" applyAlignment="1">
      <alignment horizontal="right"/>
    </xf>
    <xf numFmtId="4" fontId="2" fillId="33" borderId="12" xfId="0" applyNumberFormat="1" applyFont="1" applyFill="1" applyBorder="1" applyAlignment="1">
      <alignment horizontal="right"/>
    </xf>
    <xf numFmtId="4" fontId="2" fillId="33" borderId="64" xfId="0" applyNumberFormat="1" applyFont="1" applyFill="1" applyBorder="1" applyAlignment="1">
      <alignment horizontal="right"/>
    </xf>
    <xf numFmtId="0" fontId="11" fillId="2" borderId="40" xfId="0" applyFont="1" applyFill="1" applyBorder="1" applyAlignment="1">
      <alignment/>
    </xf>
    <xf numFmtId="4" fontId="11" fillId="2" borderId="30" xfId="0" applyNumberFormat="1" applyFont="1" applyFill="1" applyBorder="1" applyAlignment="1">
      <alignment horizontal="right"/>
    </xf>
    <xf numFmtId="0" fontId="13" fillId="2" borderId="36" xfId="0" applyFont="1" applyFill="1" applyBorder="1" applyAlignment="1">
      <alignment/>
    </xf>
    <xf numFmtId="4" fontId="13" fillId="2" borderId="30" xfId="0" applyNumberFormat="1" applyFont="1" applyFill="1" applyBorder="1" applyAlignment="1">
      <alignment horizontal="right"/>
    </xf>
    <xf numFmtId="0" fontId="1" fillId="2" borderId="40" xfId="0" applyFont="1" applyFill="1" applyBorder="1" applyAlignment="1">
      <alignment/>
    </xf>
    <xf numFmtId="4" fontId="1" fillId="2" borderId="30" xfId="0" applyNumberFormat="1" applyFont="1" applyFill="1" applyBorder="1" applyAlignment="1">
      <alignment horizontal="right"/>
    </xf>
    <xf numFmtId="4" fontId="1" fillId="2" borderId="37" xfId="0" applyNumberFormat="1" applyFont="1" applyFill="1" applyBorder="1" applyAlignment="1">
      <alignment horizontal="right"/>
    </xf>
    <xf numFmtId="0" fontId="11" fillId="2" borderId="36" xfId="0" applyFont="1" applyFill="1" applyBorder="1" applyAlignment="1">
      <alignment/>
    </xf>
    <xf numFmtId="0" fontId="62" fillId="34" borderId="65" xfId="0" applyFont="1" applyFill="1" applyBorder="1" applyAlignment="1">
      <alignment vertical="top" wrapText="1"/>
    </xf>
    <xf numFmtId="4" fontId="61" fillId="34" borderId="66" xfId="0" applyNumberFormat="1" applyFont="1" applyFill="1" applyBorder="1" applyAlignment="1">
      <alignment horizontal="right" vertical="top" wrapText="1"/>
    </xf>
    <xf numFmtId="4" fontId="61" fillId="34" borderId="65" xfId="0" applyNumberFormat="1" applyFont="1" applyFill="1" applyBorder="1" applyAlignment="1">
      <alignment horizontal="right" vertical="top" wrapText="1"/>
    </xf>
    <xf numFmtId="4" fontId="62" fillId="34" borderId="67" xfId="0" applyNumberFormat="1" applyFont="1" applyFill="1" applyBorder="1" applyAlignment="1">
      <alignment horizontal="right" vertical="top" wrapText="1"/>
    </xf>
    <xf numFmtId="4" fontId="61" fillId="34" borderId="67" xfId="0" applyNumberFormat="1" applyFont="1" applyFill="1" applyBorder="1" applyAlignment="1">
      <alignment horizontal="right" vertical="top" wrapText="1"/>
    </xf>
    <xf numFmtId="4" fontId="61" fillId="2" borderId="42" xfId="0" applyNumberFormat="1" applyFont="1" applyFill="1" applyBorder="1" applyAlignment="1">
      <alignment horizontal="right" vertical="top" wrapText="1"/>
    </xf>
    <xf numFmtId="4" fontId="2" fillId="33" borderId="68" xfId="0" applyNumberFormat="1" applyFont="1" applyFill="1" applyBorder="1" applyAlignment="1">
      <alignment horizontal="right"/>
    </xf>
    <xf numFmtId="0" fontId="65" fillId="33" borderId="0" xfId="0" applyFont="1" applyFill="1" applyAlignment="1">
      <alignment/>
    </xf>
    <xf numFmtId="4" fontId="2" fillId="33" borderId="19" xfId="0" applyNumberFormat="1" applyFont="1" applyFill="1" applyBorder="1" applyAlignment="1">
      <alignment horizontal="right"/>
    </xf>
    <xf numFmtId="4" fontId="2" fillId="33" borderId="28" xfId="0" applyNumberFormat="1" applyFont="1" applyFill="1" applyBorder="1" applyAlignment="1">
      <alignment horizontal="right"/>
    </xf>
    <xf numFmtId="0" fontId="2" fillId="33" borderId="61" xfId="0" applyFont="1" applyFill="1" applyBorder="1" applyAlignment="1">
      <alignment/>
    </xf>
    <xf numFmtId="0" fontId="2" fillId="33" borderId="43" xfId="0" applyFont="1" applyFill="1" applyBorder="1" applyAlignment="1">
      <alignment/>
    </xf>
    <xf numFmtId="4" fontId="2" fillId="33" borderId="11" xfId="0" applyNumberFormat="1" applyFont="1" applyFill="1" applyBorder="1" applyAlignment="1">
      <alignment horizontal="right"/>
    </xf>
    <xf numFmtId="4" fontId="2" fillId="33" borderId="59" xfId="0" applyNumberFormat="1" applyFont="1" applyFill="1" applyBorder="1" applyAlignment="1">
      <alignment horizontal="right"/>
    </xf>
    <xf numFmtId="4" fontId="2" fillId="33" borderId="68" xfId="0" applyNumberFormat="1" applyFont="1" applyFill="1" applyBorder="1" applyAlignment="1">
      <alignment horizontal="right"/>
    </xf>
    <xf numFmtId="4" fontId="2" fillId="33" borderId="34" xfId="0" applyNumberFormat="1" applyFont="1" applyFill="1" applyBorder="1" applyAlignment="1">
      <alignment horizontal="right"/>
    </xf>
    <xf numFmtId="0" fontId="2" fillId="33" borderId="69" xfId="0" applyFont="1" applyFill="1" applyBorder="1" applyAlignment="1">
      <alignment/>
    </xf>
    <xf numFmtId="4" fontId="2" fillId="33" borderId="57" xfId="0" applyNumberFormat="1" applyFont="1" applyFill="1" applyBorder="1" applyAlignment="1">
      <alignment horizontal="right"/>
    </xf>
    <xf numFmtId="4" fontId="11" fillId="33" borderId="0" xfId="0" applyNumberFormat="1" applyFont="1" applyFill="1" applyBorder="1" applyAlignment="1">
      <alignment horizontal="right"/>
    </xf>
    <xf numFmtId="4" fontId="2" fillId="33" borderId="18" xfId="0" applyNumberFormat="1" applyFont="1" applyFill="1" applyBorder="1" applyAlignment="1">
      <alignment horizontal="right"/>
    </xf>
    <xf numFmtId="0" fontId="2" fillId="33" borderId="70" xfId="0" applyFont="1" applyFill="1" applyBorder="1" applyAlignment="1">
      <alignment wrapText="1"/>
    </xf>
    <xf numFmtId="0" fontId="1" fillId="33" borderId="71" xfId="0" applyFont="1" applyFill="1" applyBorder="1" applyAlignment="1">
      <alignment/>
    </xf>
    <xf numFmtId="0" fontId="1" fillId="33" borderId="48" xfId="0" applyFont="1" applyFill="1" applyBorder="1" applyAlignment="1">
      <alignment/>
    </xf>
    <xf numFmtId="4" fontId="1" fillId="33" borderId="71" xfId="0" applyNumberFormat="1" applyFont="1" applyFill="1" applyBorder="1" applyAlignment="1">
      <alignment horizontal="right"/>
    </xf>
    <xf numFmtId="4" fontId="1" fillId="33" borderId="48" xfId="0" applyNumberFormat="1" applyFont="1" applyFill="1" applyBorder="1" applyAlignment="1">
      <alignment horizontal="right"/>
    </xf>
    <xf numFmtId="0" fontId="60" fillId="34" borderId="71" xfId="0" applyFont="1" applyFill="1" applyBorder="1" applyAlignment="1">
      <alignment vertical="top" wrapText="1"/>
    </xf>
    <xf numFmtId="0" fontId="60" fillId="34" borderId="25" xfId="0" applyFont="1" applyFill="1" applyBorder="1" applyAlignment="1">
      <alignment horizontal="right" vertical="top" wrapText="1"/>
    </xf>
    <xf numFmtId="0" fontId="60" fillId="34" borderId="23" xfId="0" applyFont="1" applyFill="1" applyBorder="1" applyAlignment="1">
      <alignment horizontal="right" vertical="top" wrapText="1"/>
    </xf>
    <xf numFmtId="0" fontId="60" fillId="34" borderId="71" xfId="0" applyFont="1" applyFill="1" applyBorder="1" applyAlignment="1">
      <alignment horizontal="right" vertical="top" wrapText="1"/>
    </xf>
    <xf numFmtId="0" fontId="60" fillId="34" borderId="0" xfId="0" applyFont="1" applyFill="1" applyBorder="1" applyAlignment="1">
      <alignment horizontal="right" vertical="top" wrapText="1"/>
    </xf>
    <xf numFmtId="0" fontId="8" fillId="2" borderId="10" xfId="0" applyFont="1" applyFill="1" applyBorder="1" applyAlignment="1">
      <alignment/>
    </xf>
    <xf numFmtId="4" fontId="8" fillId="2" borderId="11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" fontId="1" fillId="33" borderId="64" xfId="0" applyNumberFormat="1" applyFont="1" applyFill="1" applyBorder="1" applyAlignment="1">
      <alignment horizontal="right"/>
    </xf>
    <xf numFmtId="4" fontId="8" fillId="33" borderId="64" xfId="0" applyNumberFormat="1" applyFont="1" applyFill="1" applyBorder="1" applyAlignment="1">
      <alignment horizontal="right"/>
    </xf>
    <xf numFmtId="4" fontId="1" fillId="2" borderId="37" xfId="0" applyNumberFormat="1" applyFont="1" applyFill="1" applyBorder="1" applyAlignment="1">
      <alignment horizontal="right"/>
    </xf>
    <xf numFmtId="4" fontId="61" fillId="34" borderId="72" xfId="0" applyNumberFormat="1" applyFont="1" applyFill="1" applyBorder="1" applyAlignment="1">
      <alignment horizontal="right" vertical="top" wrapText="1"/>
    </xf>
    <xf numFmtId="4" fontId="62" fillId="34" borderId="56" xfId="0" applyNumberFormat="1" applyFont="1" applyFill="1" applyBorder="1" applyAlignment="1">
      <alignment horizontal="right" vertical="top" wrapText="1"/>
    </xf>
    <xf numFmtId="4" fontId="65" fillId="33" borderId="0" xfId="0" applyNumberFormat="1" applyFont="1" applyFill="1" applyAlignment="1">
      <alignment/>
    </xf>
    <xf numFmtId="0" fontId="3" fillId="33" borderId="26" xfId="0" applyFont="1" applyFill="1" applyBorder="1" applyAlignment="1">
      <alignment/>
    </xf>
    <xf numFmtId="4" fontId="3" fillId="33" borderId="27" xfId="0" applyNumberFormat="1" applyFont="1" applyFill="1" applyBorder="1" applyAlignment="1">
      <alignment horizontal="right"/>
    </xf>
    <xf numFmtId="4" fontId="3" fillId="33" borderId="34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3" fillId="33" borderId="16" xfId="0" applyFont="1" applyFill="1" applyBorder="1" applyAlignment="1">
      <alignment/>
    </xf>
    <xf numFmtId="4" fontId="3" fillId="33" borderId="17" xfId="0" applyNumberFormat="1" applyFont="1" applyFill="1" applyBorder="1" applyAlignment="1">
      <alignment horizontal="right"/>
    </xf>
    <xf numFmtId="4" fontId="3" fillId="33" borderId="0" xfId="0" applyNumberFormat="1" applyFont="1" applyFill="1" applyAlignment="1">
      <alignment/>
    </xf>
    <xf numFmtId="0" fontId="1" fillId="33" borderId="36" xfId="0" applyFont="1" applyFill="1" applyBorder="1" applyAlignment="1">
      <alignment/>
    </xf>
    <xf numFmtId="4" fontId="1" fillId="33" borderId="30" xfId="0" applyNumberFormat="1" applyFont="1" applyFill="1" applyBorder="1" applyAlignment="1">
      <alignment horizontal="right"/>
    </xf>
    <xf numFmtId="0" fontId="3" fillId="33" borderId="61" xfId="0" applyFont="1" applyFill="1" applyBorder="1" applyAlignment="1">
      <alignment/>
    </xf>
    <xf numFmtId="4" fontId="3" fillId="33" borderId="28" xfId="0" applyNumberFormat="1" applyFont="1" applyFill="1" applyBorder="1" applyAlignment="1">
      <alignment horizontal="right"/>
    </xf>
    <xf numFmtId="4" fontId="3" fillId="33" borderId="60" xfId="0" applyNumberFormat="1" applyFont="1" applyFill="1" applyBorder="1" applyAlignment="1">
      <alignment horizontal="right"/>
    </xf>
    <xf numFmtId="4" fontId="1" fillId="33" borderId="37" xfId="0" applyNumberFormat="1" applyFont="1" applyFill="1" applyBorder="1" applyAlignment="1">
      <alignment horizontal="right"/>
    </xf>
    <xf numFmtId="0" fontId="3" fillId="33" borderId="35" xfId="0" applyFont="1" applyFill="1" applyBorder="1" applyAlignment="1">
      <alignment/>
    </xf>
    <xf numFmtId="4" fontId="3" fillId="33" borderId="29" xfId="0" applyNumberFormat="1" applyFont="1" applyFill="1" applyBorder="1" applyAlignment="1">
      <alignment horizontal="right"/>
    </xf>
    <xf numFmtId="4" fontId="1" fillId="33" borderId="63" xfId="0" applyNumberFormat="1" applyFont="1" applyFill="1" applyBorder="1" applyAlignment="1">
      <alignment horizontal="right"/>
    </xf>
    <xf numFmtId="4" fontId="1" fillId="33" borderId="28" xfId="0" applyNumberFormat="1" applyFont="1" applyFill="1" applyBorder="1" applyAlignment="1">
      <alignment horizontal="right"/>
    </xf>
    <xf numFmtId="4" fontId="1" fillId="33" borderId="6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4" fontId="3" fillId="33" borderId="11" xfId="0" applyNumberFormat="1" applyFont="1" applyFill="1" applyBorder="1" applyAlignment="1">
      <alignment horizontal="right"/>
    </xf>
    <xf numFmtId="4" fontId="3" fillId="33" borderId="12" xfId="0" applyNumberFormat="1" applyFont="1" applyFill="1" applyBorder="1" applyAlignment="1">
      <alignment horizontal="right"/>
    </xf>
    <xf numFmtId="4" fontId="3" fillId="33" borderId="68" xfId="0" applyNumberFormat="1" applyFont="1" applyFill="1" applyBorder="1" applyAlignment="1">
      <alignment horizontal="right"/>
    </xf>
    <xf numFmtId="4" fontId="3" fillId="33" borderId="73" xfId="0" applyNumberFormat="1" applyFont="1" applyFill="1" applyBorder="1" applyAlignment="1">
      <alignment horizontal="right"/>
    </xf>
    <xf numFmtId="0" fontId="3" fillId="33" borderId="22" xfId="0" applyFont="1" applyFill="1" applyBorder="1" applyAlignment="1">
      <alignment/>
    </xf>
    <xf numFmtId="4" fontId="3" fillId="33" borderId="24" xfId="0" applyNumberFormat="1" applyFont="1" applyFill="1" applyBorder="1" applyAlignment="1">
      <alignment horizontal="right"/>
    </xf>
    <xf numFmtId="4" fontId="3" fillId="33" borderId="74" xfId="0" applyNumberFormat="1" applyFont="1" applyFill="1" applyBorder="1" applyAlignment="1">
      <alignment horizontal="right"/>
    </xf>
    <xf numFmtId="0" fontId="8" fillId="33" borderId="26" xfId="0" applyFont="1" applyFill="1" applyBorder="1" applyAlignment="1">
      <alignment/>
    </xf>
    <xf numFmtId="4" fontId="8" fillId="33" borderId="27" xfId="0" applyNumberFormat="1" applyFont="1" applyFill="1" applyBorder="1" applyAlignment="1">
      <alignment horizontal="right"/>
    </xf>
    <xf numFmtId="0" fontId="8" fillId="33" borderId="0" xfId="0" applyFont="1" applyFill="1" applyAlignment="1">
      <alignment/>
    </xf>
    <xf numFmtId="4" fontId="8" fillId="33" borderId="34" xfId="0" applyNumberFormat="1" applyFont="1" applyFill="1" applyBorder="1" applyAlignment="1">
      <alignment horizontal="right"/>
    </xf>
    <xf numFmtId="4" fontId="8" fillId="33" borderId="68" xfId="0" applyNumberFormat="1" applyFont="1" applyFill="1" applyBorder="1" applyAlignment="1">
      <alignment horizontal="right"/>
    </xf>
    <xf numFmtId="4" fontId="8" fillId="33" borderId="12" xfId="0" applyNumberFormat="1" applyFont="1" applyFill="1" applyBorder="1" applyAlignment="1">
      <alignment horizontal="right"/>
    </xf>
    <xf numFmtId="0" fontId="1" fillId="2" borderId="36" xfId="0" applyFont="1" applyFill="1" applyBorder="1" applyAlignment="1">
      <alignment/>
    </xf>
    <xf numFmtId="4" fontId="1" fillId="2" borderId="30" xfId="0" applyNumberFormat="1" applyFont="1" applyFill="1" applyBorder="1" applyAlignment="1">
      <alignment horizontal="right"/>
    </xf>
    <xf numFmtId="0" fontId="67" fillId="33" borderId="0" xfId="0" applyFont="1" applyFill="1" applyAlignment="1">
      <alignment/>
    </xf>
    <xf numFmtId="0" fontId="1" fillId="6" borderId="36" xfId="0" applyFont="1" applyFill="1" applyBorder="1" applyAlignment="1">
      <alignment/>
    </xf>
    <xf numFmtId="4" fontId="1" fillId="6" borderId="30" xfId="0" applyNumberFormat="1" applyFont="1" applyFill="1" applyBorder="1" applyAlignment="1">
      <alignment horizontal="right"/>
    </xf>
    <xf numFmtId="4" fontId="1" fillId="6" borderId="37" xfId="0" applyNumberFormat="1" applyFont="1" applyFill="1" applyBorder="1" applyAlignment="1">
      <alignment horizontal="right"/>
    </xf>
    <xf numFmtId="0" fontId="3" fillId="33" borderId="17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2" fillId="33" borderId="61" xfId="0" applyFont="1" applyFill="1" applyBorder="1" applyAlignment="1">
      <alignment/>
    </xf>
    <xf numFmtId="0" fontId="4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4" fontId="2" fillId="33" borderId="11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/>
    </xf>
    <xf numFmtId="4" fontId="2" fillId="33" borderId="14" xfId="0" applyNumberFormat="1" applyFont="1" applyFill="1" applyBorder="1" applyAlignment="1">
      <alignment horizontal="right"/>
    </xf>
    <xf numFmtId="4" fontId="1" fillId="33" borderId="74" xfId="0" applyNumberFormat="1" applyFont="1" applyFill="1" applyBorder="1" applyAlignment="1">
      <alignment horizontal="right"/>
    </xf>
    <xf numFmtId="0" fontId="2" fillId="33" borderId="29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4" fontId="2" fillId="33" borderId="72" xfId="0" applyNumberFormat="1" applyFont="1" applyFill="1" applyBorder="1" applyAlignment="1">
      <alignment horizontal="right"/>
    </xf>
    <xf numFmtId="0" fontId="2" fillId="33" borderId="75" xfId="0" applyFont="1" applyFill="1" applyBorder="1" applyAlignment="1">
      <alignment/>
    </xf>
    <xf numFmtId="4" fontId="2" fillId="33" borderId="27" xfId="0" applyNumberFormat="1" applyFont="1" applyFill="1" applyBorder="1" applyAlignment="1">
      <alignment horizontal="right"/>
    </xf>
    <xf numFmtId="4" fontId="3" fillId="33" borderId="76" xfId="0" applyNumberFormat="1" applyFont="1" applyFill="1" applyBorder="1" applyAlignment="1">
      <alignment horizontal="right"/>
    </xf>
    <xf numFmtId="4" fontId="3" fillId="33" borderId="77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/>
    </xf>
    <xf numFmtId="4" fontId="3" fillId="33" borderId="14" xfId="0" applyNumberFormat="1" applyFont="1" applyFill="1" applyBorder="1" applyAlignment="1">
      <alignment horizontal="right"/>
    </xf>
    <xf numFmtId="4" fontId="3" fillId="33" borderId="15" xfId="0" applyNumberFormat="1" applyFont="1" applyFill="1" applyBorder="1" applyAlignment="1">
      <alignment horizontal="right"/>
    </xf>
    <xf numFmtId="0" fontId="1" fillId="33" borderId="61" xfId="0" applyFont="1" applyFill="1" applyBorder="1" applyAlignment="1">
      <alignment/>
    </xf>
    <xf numFmtId="4" fontId="1" fillId="33" borderId="28" xfId="0" applyNumberFormat="1" applyFont="1" applyFill="1" applyBorder="1" applyAlignment="1">
      <alignment horizontal="right"/>
    </xf>
    <xf numFmtId="4" fontId="1" fillId="33" borderId="60" xfId="0" applyNumberFormat="1" applyFont="1" applyFill="1" applyBorder="1" applyAlignment="1">
      <alignment horizontal="right"/>
    </xf>
    <xf numFmtId="0" fontId="3" fillId="33" borderId="36" xfId="0" applyFont="1" applyFill="1" applyBorder="1" applyAlignment="1">
      <alignment/>
    </xf>
    <xf numFmtId="4" fontId="3" fillId="33" borderId="30" xfId="0" applyNumberFormat="1" applyFont="1" applyFill="1" applyBorder="1" applyAlignment="1">
      <alignment horizontal="right"/>
    </xf>
    <xf numFmtId="4" fontId="3" fillId="33" borderId="37" xfId="0" applyNumberFormat="1" applyFont="1" applyFill="1" applyBorder="1" applyAlignment="1">
      <alignment horizontal="right"/>
    </xf>
    <xf numFmtId="4" fontId="3" fillId="33" borderId="63" xfId="0" applyNumberFormat="1" applyFont="1" applyFill="1" applyBorder="1" applyAlignment="1">
      <alignment horizontal="right"/>
    </xf>
    <xf numFmtId="4" fontId="3" fillId="33" borderId="78" xfId="0" applyNumberFormat="1" applyFont="1" applyFill="1" applyBorder="1" applyAlignment="1">
      <alignment horizontal="right"/>
    </xf>
    <xf numFmtId="0" fontId="65" fillId="33" borderId="0" xfId="0" applyFont="1" applyFill="1" applyAlignment="1">
      <alignment/>
    </xf>
    <xf numFmtId="4" fontId="67" fillId="33" borderId="68" xfId="0" applyNumberFormat="1" applyFont="1" applyFill="1" applyBorder="1" applyAlignment="1">
      <alignment horizontal="right"/>
    </xf>
    <xf numFmtId="4" fontId="8" fillId="33" borderId="0" xfId="0" applyNumberFormat="1" applyFont="1" applyFill="1" applyAlignment="1">
      <alignment/>
    </xf>
    <xf numFmtId="4" fontId="67" fillId="33" borderId="0" xfId="0" applyNumberFormat="1" applyFont="1" applyFill="1" applyAlignment="1">
      <alignment/>
    </xf>
    <xf numFmtId="0" fontId="3" fillId="33" borderId="16" xfId="0" applyFont="1" applyFill="1" applyBorder="1" applyAlignment="1">
      <alignment horizontal="left" wrapText="1"/>
    </xf>
    <xf numFmtId="0" fontId="3" fillId="33" borderId="61" xfId="0" applyFont="1" applyFill="1" applyBorder="1" applyAlignment="1">
      <alignment wrapText="1"/>
    </xf>
    <xf numFmtId="0" fontId="3" fillId="33" borderId="26" xfId="0" applyFont="1" applyFill="1" applyBorder="1" applyAlignment="1">
      <alignment wrapText="1"/>
    </xf>
    <xf numFmtId="4" fontId="2" fillId="33" borderId="73" xfId="0" applyNumberFormat="1" applyFont="1" applyFill="1" applyBorder="1" applyAlignment="1">
      <alignment horizontal="right"/>
    </xf>
    <xf numFmtId="4" fontId="2" fillId="33" borderId="0" xfId="0" applyNumberFormat="1" applyFont="1" applyFill="1" applyAlignment="1">
      <alignment horizontal="left"/>
    </xf>
    <xf numFmtId="4" fontId="2" fillId="33" borderId="15" xfId="0" applyNumberFormat="1" applyFont="1" applyFill="1" applyBorder="1" applyAlignment="1">
      <alignment horizontal="right"/>
    </xf>
    <xf numFmtId="4" fontId="3" fillId="33" borderId="0" xfId="0" applyNumberFormat="1" applyFont="1" applyFill="1" applyAlignment="1">
      <alignment horizontal="right"/>
    </xf>
    <xf numFmtId="0" fontId="3" fillId="33" borderId="14" xfId="0" applyFont="1" applyFill="1" applyBorder="1" applyAlignment="1">
      <alignment/>
    </xf>
    <xf numFmtId="0" fontId="1" fillId="33" borderId="70" xfId="0" applyFont="1" applyFill="1" applyBorder="1" applyAlignment="1">
      <alignment/>
    </xf>
    <xf numFmtId="4" fontId="1" fillId="33" borderId="64" xfId="0" applyNumberFormat="1" applyFont="1" applyFill="1" applyBorder="1" applyAlignment="1">
      <alignment horizontal="right"/>
    </xf>
    <xf numFmtId="0" fontId="1" fillId="33" borderId="2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25"/>
  <sheetViews>
    <sheetView tabSelected="1" view="pageBreakPreview" zoomScaleNormal="75" zoomScaleSheetLayoutView="100" zoomScalePageLayoutView="0" workbookViewId="0" topLeftCell="A1">
      <selection activeCell="F4" sqref="F4"/>
    </sheetView>
  </sheetViews>
  <sheetFormatPr defaultColWidth="45.875" defaultRowHeight="15.75" customHeight="1"/>
  <cols>
    <col min="1" max="1" width="56.75390625" style="5" customWidth="1"/>
    <col min="2" max="2" width="19.00390625" style="18" customWidth="1"/>
    <col min="3" max="3" width="20.375" style="18" customWidth="1"/>
    <col min="4" max="4" width="19.75390625" style="18" customWidth="1"/>
    <col min="5" max="5" width="19.00390625" style="18" customWidth="1"/>
    <col min="6" max="6" width="23.625" style="5" customWidth="1"/>
    <col min="7" max="7" width="23.375" style="5" customWidth="1"/>
    <col min="8" max="8" width="21.25390625" style="5" customWidth="1"/>
    <col min="9" max="9" width="23.375" style="5" customWidth="1"/>
    <col min="10" max="16384" width="45.875" style="5" customWidth="1"/>
  </cols>
  <sheetData>
    <row r="2" spans="1:5" ht="15.75" customHeight="1">
      <c r="A2" s="83" t="s">
        <v>521</v>
      </c>
      <c r="B2"/>
      <c r="C2"/>
      <c r="D2"/>
      <c r="E2" s="257" t="s">
        <v>789</v>
      </c>
    </row>
    <row r="3" spans="1:5" ht="11.25" customHeight="1">
      <c r="A3" s="108"/>
      <c r="B3" s="109"/>
      <c r="C3" s="109"/>
      <c r="D3" s="109"/>
      <c r="E3" s="109"/>
    </row>
    <row r="4" spans="1:5" ht="23.25" customHeight="1" thickBot="1">
      <c r="A4" s="114" t="s">
        <v>0</v>
      </c>
      <c r="B4" s="115"/>
      <c r="C4" s="115"/>
      <c r="D4" s="115"/>
      <c r="E4" s="115"/>
    </row>
    <row r="5" spans="1:5" ht="15.75" customHeight="1">
      <c r="A5" s="160" t="s">
        <v>1</v>
      </c>
      <c r="B5" s="161" t="s">
        <v>2</v>
      </c>
      <c r="C5" s="162" t="s">
        <v>2</v>
      </c>
      <c r="D5" s="163" t="s">
        <v>4</v>
      </c>
      <c r="E5" s="161" t="s">
        <v>119</v>
      </c>
    </row>
    <row r="6" spans="1:5" ht="15.75" customHeight="1">
      <c r="A6" s="84"/>
      <c r="B6" s="85" t="s">
        <v>89</v>
      </c>
      <c r="C6" s="164" t="s">
        <v>3</v>
      </c>
      <c r="D6" s="84" t="s">
        <v>522</v>
      </c>
      <c r="E6" s="85" t="s">
        <v>120</v>
      </c>
    </row>
    <row r="7" spans="1:5" ht="15.75" customHeight="1" thickBot="1">
      <c r="A7" s="86"/>
      <c r="B7" s="87" t="s">
        <v>121</v>
      </c>
      <c r="C7" s="88" t="s">
        <v>5</v>
      </c>
      <c r="D7" s="86" t="s">
        <v>5</v>
      </c>
      <c r="E7" s="87"/>
    </row>
    <row r="8" spans="1:5" ht="15.75" customHeight="1" thickBot="1" thickTop="1">
      <c r="A8" s="89" t="s">
        <v>6</v>
      </c>
      <c r="B8" s="93">
        <v>117910000</v>
      </c>
      <c r="C8" s="93">
        <v>121051100</v>
      </c>
      <c r="D8" s="93">
        <v>122706190.21</v>
      </c>
      <c r="E8" s="93">
        <f>SUM(D8/C8*100)</f>
        <v>101.36726573323168</v>
      </c>
    </row>
    <row r="9" spans="1:5" ht="15.75" customHeight="1" thickBot="1">
      <c r="A9" s="89" t="s">
        <v>7</v>
      </c>
      <c r="B9" s="93">
        <v>6104000</v>
      </c>
      <c r="C9" s="93">
        <v>7486500</v>
      </c>
      <c r="D9" s="93">
        <v>12366726.51</v>
      </c>
      <c r="E9" s="93">
        <f>SUM(D9/C9*100)</f>
        <v>165.18702344219597</v>
      </c>
    </row>
    <row r="10" spans="1:5" ht="15.75" customHeight="1" thickBot="1">
      <c r="A10" s="89" t="s">
        <v>8</v>
      </c>
      <c r="B10" s="93">
        <v>6000000</v>
      </c>
      <c r="C10" s="93">
        <v>14366000</v>
      </c>
      <c r="D10" s="93">
        <v>19384794</v>
      </c>
      <c r="E10" s="93">
        <f>SUM(D10/C10*100)</f>
        <v>134.9352220520674</v>
      </c>
    </row>
    <row r="11" spans="1:5" ht="15.75" customHeight="1">
      <c r="A11" s="111" t="s">
        <v>601</v>
      </c>
      <c r="B11" s="113">
        <v>30834700</v>
      </c>
      <c r="C11" s="113">
        <v>54371440.7</v>
      </c>
      <c r="D11" s="112">
        <v>407534530.3</v>
      </c>
      <c r="E11" s="113">
        <f>SUM(D11/C11*100)</f>
        <v>749.5378548981506</v>
      </c>
    </row>
    <row r="12" spans="1:5" ht="15.75" customHeight="1" thickBot="1">
      <c r="A12" s="135" t="s">
        <v>87</v>
      </c>
      <c r="B12" s="136">
        <v>0</v>
      </c>
      <c r="C12" s="137">
        <v>0</v>
      </c>
      <c r="D12" s="138">
        <v>352204516.18</v>
      </c>
      <c r="E12" s="139"/>
    </row>
    <row r="13" spans="1:5" ht="15.75" customHeight="1" thickBot="1">
      <c r="A13" s="89" t="s">
        <v>602</v>
      </c>
      <c r="B13" s="110">
        <f>SUM(B11-B12)</f>
        <v>30834700</v>
      </c>
      <c r="C13" s="110">
        <f>SUM(C11-C12)</f>
        <v>54371440.7</v>
      </c>
      <c r="D13" s="110">
        <f>SUM(D11-D12)</f>
        <v>55330014.120000005</v>
      </c>
      <c r="E13" s="110">
        <f>SUM(D13/C11*100)</f>
        <v>101.76300904971238</v>
      </c>
    </row>
    <row r="14" spans="1:5" ht="15.75" customHeight="1" thickBot="1">
      <c r="A14" s="95" t="s">
        <v>9</v>
      </c>
      <c r="B14" s="96">
        <f>SUM(B8,B9,B10,B13)</f>
        <v>160848700</v>
      </c>
      <c r="C14" s="96">
        <f>SUM(C8,C9,C10,C13)</f>
        <v>197275040.7</v>
      </c>
      <c r="D14" s="96">
        <f>SUM(D8,D9,D10,D13)</f>
        <v>209787724.84</v>
      </c>
      <c r="E14" s="97">
        <f>SUM(D14/C14*100)</f>
        <v>106.34276089646247</v>
      </c>
    </row>
    <row r="15" spans="1:5" ht="15.75" customHeight="1" thickTop="1">
      <c r="A15" s="100" t="s">
        <v>10</v>
      </c>
      <c r="B15" s="101">
        <v>152950700</v>
      </c>
      <c r="C15" s="101">
        <v>193930534.7</v>
      </c>
      <c r="D15" s="101">
        <v>503919524.85</v>
      </c>
      <c r="E15" s="171">
        <f>SUM(D15/C15*100)</f>
        <v>259.8453748552471</v>
      </c>
    </row>
    <row r="16" spans="1:5" ht="15.75" customHeight="1">
      <c r="A16" s="102" t="s">
        <v>87</v>
      </c>
      <c r="B16" s="103">
        <v>0</v>
      </c>
      <c r="C16" s="103">
        <v>0</v>
      </c>
      <c r="D16" s="103">
        <v>352204516.18</v>
      </c>
      <c r="E16" s="172"/>
    </row>
    <row r="17" spans="1:5" ht="15.75" customHeight="1">
      <c r="A17" s="104" t="s">
        <v>11</v>
      </c>
      <c r="B17" s="105">
        <f>SUM(B15-B16)</f>
        <v>152950700</v>
      </c>
      <c r="C17" s="105">
        <f>SUM(C15-C16)</f>
        <v>193930534.7</v>
      </c>
      <c r="D17" s="105">
        <f>SUM(D15-D16)</f>
        <v>151715008.67000002</v>
      </c>
      <c r="E17" s="171">
        <f>SUM(D17/C17*100)</f>
        <v>78.23162500154754</v>
      </c>
    </row>
    <row r="18" spans="1:5" ht="15.75" customHeight="1" thickBot="1">
      <c r="A18" s="90" t="s">
        <v>12</v>
      </c>
      <c r="B18" s="94">
        <v>20378000</v>
      </c>
      <c r="C18" s="94">
        <v>81350606</v>
      </c>
      <c r="D18" s="94">
        <v>67577330.6</v>
      </c>
      <c r="E18" s="93">
        <f>SUM(D18/C18*100)</f>
        <v>83.06924056595226</v>
      </c>
    </row>
    <row r="19" spans="1:5" ht="15.75" customHeight="1" thickBot="1" thickTop="1">
      <c r="A19" s="98" t="s">
        <v>13</v>
      </c>
      <c r="B19" s="99">
        <f>SUM(B17:B18)</f>
        <v>173328700</v>
      </c>
      <c r="C19" s="99">
        <f>SUM(C17:C18)</f>
        <v>275281140.7</v>
      </c>
      <c r="D19" s="99">
        <f>SUM(D17:D18)</f>
        <v>219292339.27</v>
      </c>
      <c r="E19" s="140">
        <f>SUM(D19/C19*100)</f>
        <v>79.66122877592392</v>
      </c>
    </row>
    <row r="20" spans="1:5" ht="15.75" customHeight="1" thickBot="1" thickTop="1">
      <c r="A20" s="107" t="s">
        <v>14</v>
      </c>
      <c r="B20" s="106">
        <f>SUM(B14-B19)</f>
        <v>-12480000</v>
      </c>
      <c r="C20" s="106">
        <f>SUM(C14-C19)</f>
        <v>-78006100</v>
      </c>
      <c r="D20" s="106">
        <f>SUM(D14-D19)</f>
        <v>-9504614.430000007</v>
      </c>
      <c r="E20" s="106"/>
    </row>
    <row r="21" spans="1:5" ht="15.75" customHeight="1" thickBot="1" thickTop="1">
      <c r="A21" s="91" t="s">
        <v>88</v>
      </c>
      <c r="B21" s="92">
        <f>SUM(B20*-1)</f>
        <v>12480000</v>
      </c>
      <c r="C21" s="92">
        <f>SUM(C20*-1)</f>
        <v>78006100</v>
      </c>
      <c r="D21" s="92">
        <f>SUM(D20*-1)</f>
        <v>9504614.430000007</v>
      </c>
      <c r="E21" s="92"/>
    </row>
    <row r="23" ht="15.75" customHeight="1">
      <c r="A23" s="5" t="s">
        <v>127</v>
      </c>
    </row>
    <row r="24" ht="15.75" customHeight="1">
      <c r="A24" s="51" t="s">
        <v>746</v>
      </c>
    </row>
    <row r="25" ht="15.75" customHeight="1">
      <c r="A25" s="51" t="s">
        <v>788</v>
      </c>
    </row>
    <row r="26" spans="1:5" s="23" customFormat="1" ht="15.75" customHeight="1">
      <c r="A26" s="5" t="s">
        <v>524</v>
      </c>
      <c r="B26" s="52"/>
      <c r="C26" s="52"/>
      <c r="D26" s="52"/>
      <c r="E26" s="52"/>
    </row>
    <row r="27" spans="1:5" s="23" customFormat="1" ht="15.75" customHeight="1">
      <c r="A27" s="22" t="s">
        <v>523</v>
      </c>
      <c r="B27" s="52"/>
      <c r="C27" s="52"/>
      <c r="D27" s="52"/>
      <c r="E27" s="52"/>
    </row>
    <row r="28" spans="1:5" s="22" customFormat="1" ht="15.75" customHeight="1">
      <c r="A28" s="217" t="s">
        <v>526</v>
      </c>
      <c r="B28" s="53"/>
      <c r="C28" s="53"/>
      <c r="D28" s="53"/>
      <c r="E28" s="53"/>
    </row>
    <row r="29" spans="1:5" s="22" customFormat="1" ht="15.75" customHeight="1">
      <c r="A29" s="22" t="s">
        <v>525</v>
      </c>
      <c r="B29" s="53"/>
      <c r="C29" s="53"/>
      <c r="D29" s="53"/>
      <c r="E29" s="53"/>
    </row>
    <row r="30" spans="1:5" s="22" customFormat="1" ht="15.75" customHeight="1">
      <c r="A30" s="22" t="s">
        <v>527</v>
      </c>
      <c r="B30" s="53"/>
      <c r="C30" s="53"/>
      <c r="D30" s="53"/>
      <c r="E30" s="53"/>
    </row>
    <row r="31" spans="1:5" s="22" customFormat="1" ht="15.75" customHeight="1">
      <c r="A31" s="54" t="s">
        <v>528</v>
      </c>
      <c r="B31" s="53"/>
      <c r="C31" s="53"/>
      <c r="D31" s="53"/>
      <c r="E31" s="53"/>
    </row>
    <row r="32" spans="1:5" s="22" customFormat="1" ht="15.75" customHeight="1">
      <c r="A32" s="55" t="s">
        <v>109</v>
      </c>
      <c r="B32" s="53"/>
      <c r="C32" s="53"/>
      <c r="D32" s="53"/>
      <c r="E32" s="53"/>
    </row>
    <row r="33" spans="1:5" s="22" customFormat="1" ht="15.75" customHeight="1">
      <c r="A33" s="22" t="s">
        <v>110</v>
      </c>
      <c r="B33" s="53"/>
      <c r="C33" s="53"/>
      <c r="D33" s="53"/>
      <c r="E33" s="53"/>
    </row>
    <row r="34" spans="1:5" s="22" customFormat="1" ht="15.75" customHeight="1">
      <c r="A34" s="22" t="s">
        <v>111</v>
      </c>
      <c r="B34" s="53"/>
      <c r="C34" s="53"/>
      <c r="D34" s="53"/>
      <c r="E34" s="53"/>
    </row>
    <row r="35" spans="1:5" s="22" customFormat="1" ht="15.75" customHeight="1">
      <c r="A35" s="22" t="s">
        <v>112</v>
      </c>
      <c r="B35" s="53"/>
      <c r="C35" s="53"/>
      <c r="D35" s="53"/>
      <c r="E35" s="53"/>
    </row>
    <row r="36" spans="1:6" s="23" customFormat="1" ht="15.75" customHeight="1">
      <c r="A36" s="54" t="s">
        <v>529</v>
      </c>
      <c r="B36" s="52"/>
      <c r="C36" s="52"/>
      <c r="D36" s="52"/>
      <c r="E36" s="52"/>
      <c r="F36" s="5"/>
    </row>
    <row r="37" spans="1:5" s="23" customFormat="1" ht="15.75" customHeight="1">
      <c r="A37" s="55" t="s">
        <v>147</v>
      </c>
      <c r="B37" s="52"/>
      <c r="C37" s="52"/>
      <c r="D37" s="52"/>
      <c r="E37" s="52"/>
    </row>
    <row r="38" spans="1:5" s="22" customFormat="1" ht="15.75" customHeight="1">
      <c r="A38" s="54" t="s">
        <v>603</v>
      </c>
      <c r="B38" s="53"/>
      <c r="C38" s="53"/>
      <c r="D38" s="53"/>
      <c r="E38" s="53"/>
    </row>
    <row r="39" spans="1:5" s="22" customFormat="1" ht="15.75" customHeight="1">
      <c r="A39" s="22" t="s">
        <v>604</v>
      </c>
      <c r="B39" s="53"/>
      <c r="C39" s="53"/>
      <c r="D39" s="53"/>
      <c r="E39" s="53"/>
    </row>
    <row r="40" spans="1:5" s="22" customFormat="1" ht="15.75" customHeight="1">
      <c r="A40" s="54" t="s">
        <v>530</v>
      </c>
      <c r="B40" s="53"/>
      <c r="C40" s="53"/>
      <c r="D40" s="53"/>
      <c r="E40" s="53"/>
    </row>
    <row r="41" spans="1:5" s="22" customFormat="1" ht="15.75" customHeight="1">
      <c r="A41" s="22" t="s">
        <v>531</v>
      </c>
      <c r="B41" s="53"/>
      <c r="C41" s="53"/>
      <c r="D41" s="53"/>
      <c r="E41" s="53"/>
    </row>
    <row r="42" spans="1:5" s="22" customFormat="1" ht="15.75" customHeight="1">
      <c r="A42" s="22" t="s">
        <v>534</v>
      </c>
      <c r="B42" s="53"/>
      <c r="C42" s="53"/>
      <c r="D42" s="53"/>
      <c r="E42" s="53"/>
    </row>
    <row r="43" spans="1:5" s="22" customFormat="1" ht="15.75" customHeight="1">
      <c r="A43" s="22" t="s">
        <v>533</v>
      </c>
      <c r="B43" s="53"/>
      <c r="C43" s="53"/>
      <c r="D43" s="53"/>
      <c r="E43" s="53"/>
    </row>
    <row r="44" spans="1:5" s="1" customFormat="1" ht="15.75" customHeight="1" thickBot="1">
      <c r="A44" s="56" t="s">
        <v>532</v>
      </c>
      <c r="B44" s="57"/>
      <c r="C44" s="57"/>
      <c r="D44" s="57"/>
      <c r="E44" s="57"/>
    </row>
    <row r="45" spans="1:5" s="17" customFormat="1" ht="15.75" customHeight="1">
      <c r="A45" s="255" t="s">
        <v>1</v>
      </c>
      <c r="B45" s="43" t="s">
        <v>90</v>
      </c>
      <c r="C45" s="43" t="s">
        <v>16</v>
      </c>
      <c r="D45" s="43" t="s">
        <v>4</v>
      </c>
      <c r="E45" s="222" t="s">
        <v>17</v>
      </c>
    </row>
    <row r="46" spans="1:5" s="17" customFormat="1" ht="15.75" customHeight="1" thickBot="1">
      <c r="A46" s="256"/>
      <c r="B46" s="21" t="s">
        <v>19</v>
      </c>
      <c r="C46" s="21" t="s">
        <v>19</v>
      </c>
      <c r="D46" s="21" t="s">
        <v>19</v>
      </c>
      <c r="E46" s="168"/>
    </row>
    <row r="47" spans="1:5" s="17" customFormat="1" ht="15.75" customHeight="1" thickBot="1">
      <c r="A47" s="58"/>
      <c r="B47" s="59"/>
      <c r="C47" s="59"/>
      <c r="D47" s="59"/>
      <c r="E47" s="168"/>
    </row>
    <row r="48" spans="1:5" s="16" customFormat="1" ht="15.75" customHeight="1" thickBot="1">
      <c r="A48" s="60" t="s">
        <v>36</v>
      </c>
      <c r="B48" s="61"/>
      <c r="C48" s="61"/>
      <c r="D48" s="61"/>
      <c r="E48" s="169"/>
    </row>
    <row r="49" spans="1:5" ht="15.75" customHeight="1">
      <c r="A49" s="218" t="s">
        <v>21</v>
      </c>
      <c r="B49" s="219">
        <v>21200000</v>
      </c>
      <c r="C49" s="219">
        <v>21200000</v>
      </c>
      <c r="D49" s="219">
        <v>21683717.04</v>
      </c>
      <c r="E49" s="125">
        <f aca="true" t="shared" si="0" ref="E49:E54">SUM(D49/C49*100)</f>
        <v>102.28168415094339</v>
      </c>
    </row>
    <row r="50" spans="1:5" ht="15.75" customHeight="1">
      <c r="A50" s="9" t="s">
        <v>20</v>
      </c>
      <c r="B50" s="10">
        <v>4600000</v>
      </c>
      <c r="C50" s="46">
        <f>SUM(B50)</f>
        <v>4600000</v>
      </c>
      <c r="D50" s="10">
        <v>3280818.94</v>
      </c>
      <c r="E50" s="62">
        <f t="shared" si="0"/>
        <v>71.32215086956522</v>
      </c>
    </row>
    <row r="51" spans="1:5" ht="15.75" customHeight="1">
      <c r="A51" s="9" t="s">
        <v>22</v>
      </c>
      <c r="B51" s="10">
        <v>1800000</v>
      </c>
      <c r="C51" s="46">
        <v>1800000</v>
      </c>
      <c r="D51" s="10">
        <v>2070296.49</v>
      </c>
      <c r="E51" s="62">
        <f t="shared" si="0"/>
        <v>115.01647166666666</v>
      </c>
    </row>
    <row r="52" spans="1:5" ht="15.75" customHeight="1">
      <c r="A52" s="9" t="s">
        <v>23</v>
      </c>
      <c r="B52" s="10">
        <v>20000000</v>
      </c>
      <c r="C52" s="46">
        <f>SUM(B52)</f>
        <v>20000000</v>
      </c>
      <c r="D52" s="10">
        <v>19660054.96</v>
      </c>
      <c r="E52" s="62">
        <f t="shared" si="0"/>
        <v>98.30027480000001</v>
      </c>
    </row>
    <row r="53" spans="1:5" ht="15.75" customHeight="1">
      <c r="A53" s="9" t="s">
        <v>24</v>
      </c>
      <c r="B53" s="10">
        <v>1400000</v>
      </c>
      <c r="C53" s="46">
        <v>4516000</v>
      </c>
      <c r="D53" s="10">
        <v>4585270</v>
      </c>
      <c r="E53" s="62">
        <f t="shared" si="0"/>
        <v>101.53387953941542</v>
      </c>
    </row>
    <row r="54" spans="1:5" ht="15.75" customHeight="1">
      <c r="A54" s="9" t="s">
        <v>25</v>
      </c>
      <c r="B54" s="10">
        <v>42500000</v>
      </c>
      <c r="C54" s="46">
        <f>SUM(B54)</f>
        <v>42500000</v>
      </c>
      <c r="D54" s="10">
        <v>42758204</v>
      </c>
      <c r="E54" s="62">
        <f t="shared" si="0"/>
        <v>100.60753882352942</v>
      </c>
    </row>
    <row r="55" spans="1:5" ht="15.75" customHeight="1">
      <c r="A55" s="9" t="s">
        <v>128</v>
      </c>
      <c r="B55" s="10">
        <v>0</v>
      </c>
      <c r="C55" s="46">
        <v>0</v>
      </c>
      <c r="D55" s="10">
        <v>23400</v>
      </c>
      <c r="E55" s="62" t="s">
        <v>91</v>
      </c>
    </row>
    <row r="56" spans="1:5" ht="15.75" customHeight="1">
      <c r="A56" s="9" t="s">
        <v>99</v>
      </c>
      <c r="B56" s="10">
        <v>0</v>
      </c>
      <c r="C56" s="46">
        <f>SUM(B56)</f>
        <v>0</v>
      </c>
      <c r="D56" s="10">
        <v>56871</v>
      </c>
      <c r="E56" s="62" t="s">
        <v>91</v>
      </c>
    </row>
    <row r="57" spans="1:5" ht="15.75" customHeight="1">
      <c r="A57" s="9" t="s">
        <v>129</v>
      </c>
      <c r="B57" s="10">
        <v>0</v>
      </c>
      <c r="C57" s="46">
        <f>SUM(B57)</f>
        <v>0</v>
      </c>
      <c r="D57" s="10">
        <v>1205</v>
      </c>
      <c r="E57" s="62" t="s">
        <v>91</v>
      </c>
    </row>
    <row r="58" spans="1:5" ht="15.75" customHeight="1">
      <c r="A58" s="9" t="s">
        <v>26</v>
      </c>
      <c r="B58" s="10">
        <v>5500000</v>
      </c>
      <c r="C58" s="46">
        <f>SUM(B58)</f>
        <v>5500000</v>
      </c>
      <c r="D58" s="10">
        <v>5669387</v>
      </c>
      <c r="E58" s="62">
        <f aca="true" t="shared" si="1" ref="E58:E63">SUM(D58/C58*100)</f>
        <v>103.07976363636364</v>
      </c>
    </row>
    <row r="59" spans="1:5" ht="15.75" customHeight="1">
      <c r="A59" s="9" t="s">
        <v>27</v>
      </c>
      <c r="B59" s="10">
        <v>210000</v>
      </c>
      <c r="C59" s="46">
        <v>227500</v>
      </c>
      <c r="D59" s="10">
        <v>239697</v>
      </c>
      <c r="E59" s="62">
        <f t="shared" si="1"/>
        <v>105.36131868131868</v>
      </c>
    </row>
    <row r="60" spans="1:5" ht="15.75" customHeight="1">
      <c r="A60" s="9" t="s">
        <v>28</v>
      </c>
      <c r="B60" s="10">
        <v>250000</v>
      </c>
      <c r="C60" s="46">
        <v>257600</v>
      </c>
      <c r="D60" s="10">
        <v>281550</v>
      </c>
      <c r="E60" s="62">
        <f t="shared" si="1"/>
        <v>109.2973602484472</v>
      </c>
    </row>
    <row r="61" spans="1:5" ht="15.75" customHeight="1">
      <c r="A61" s="9" t="s">
        <v>29</v>
      </c>
      <c r="B61" s="10">
        <v>50000</v>
      </c>
      <c r="C61" s="46">
        <f>SUM(B61)</f>
        <v>50000</v>
      </c>
      <c r="D61" s="10">
        <v>60114</v>
      </c>
      <c r="E61" s="62">
        <f t="shared" si="1"/>
        <v>120.22800000000001</v>
      </c>
    </row>
    <row r="62" spans="1:5" ht="15.75" customHeight="1">
      <c r="A62" s="9" t="s">
        <v>30</v>
      </c>
      <c r="B62" s="10">
        <v>2100000</v>
      </c>
      <c r="C62" s="46">
        <f>SUM(B62)</f>
        <v>2100000</v>
      </c>
      <c r="D62" s="10">
        <v>2296960</v>
      </c>
      <c r="E62" s="62">
        <f t="shared" si="1"/>
        <v>109.37904761904763</v>
      </c>
    </row>
    <row r="63" spans="1:5" ht="15.75" customHeight="1">
      <c r="A63" s="9" t="s">
        <v>31</v>
      </c>
      <c r="B63" s="10">
        <v>200000</v>
      </c>
      <c r="C63" s="46">
        <f>SUM(B63)</f>
        <v>200000</v>
      </c>
      <c r="D63" s="10">
        <v>50000</v>
      </c>
      <c r="E63" s="62">
        <f t="shared" si="1"/>
        <v>25</v>
      </c>
    </row>
    <row r="64" spans="1:5" ht="15.75" customHeight="1">
      <c r="A64" s="9" t="s">
        <v>160</v>
      </c>
      <c r="B64" s="10">
        <v>0</v>
      </c>
      <c r="C64" s="46">
        <v>0</v>
      </c>
      <c r="D64" s="10">
        <v>297881.5</v>
      </c>
      <c r="E64" s="62" t="s">
        <v>91</v>
      </c>
    </row>
    <row r="65" spans="1:5" ht="15.75" customHeight="1">
      <c r="A65" s="9" t="s">
        <v>148</v>
      </c>
      <c r="B65" s="10">
        <v>0</v>
      </c>
      <c r="C65" s="46">
        <f>SUM(B65)</f>
        <v>0</v>
      </c>
      <c r="D65" s="10">
        <v>675500</v>
      </c>
      <c r="E65" s="62" t="s">
        <v>91</v>
      </c>
    </row>
    <row r="66" spans="1:5" ht="15.75" customHeight="1">
      <c r="A66" s="9" t="s">
        <v>161</v>
      </c>
      <c r="B66" s="10">
        <v>0</v>
      </c>
      <c r="C66" s="46">
        <v>0</v>
      </c>
      <c r="D66" s="10">
        <v>1638185.03</v>
      </c>
      <c r="E66" s="62" t="s">
        <v>91</v>
      </c>
    </row>
    <row r="67" spans="1:5" ht="15.75" customHeight="1">
      <c r="A67" s="9" t="s">
        <v>113</v>
      </c>
      <c r="B67" s="10">
        <v>0</v>
      </c>
      <c r="C67" s="46">
        <f>SUM(B67)</f>
        <v>0</v>
      </c>
      <c r="D67" s="10">
        <v>-3000</v>
      </c>
      <c r="E67" s="62" t="s">
        <v>91</v>
      </c>
    </row>
    <row r="68" spans="1:5" ht="15.75" customHeight="1">
      <c r="A68" s="9" t="s">
        <v>32</v>
      </c>
      <c r="B68" s="10">
        <v>6700000</v>
      </c>
      <c r="C68" s="46">
        <f>SUM(B68)</f>
        <v>6700000</v>
      </c>
      <c r="D68" s="10">
        <v>6324306</v>
      </c>
      <c r="E68" s="62">
        <f>SUM(D68/C68*100)</f>
        <v>94.39262686567164</v>
      </c>
    </row>
    <row r="69" spans="1:5" ht="15.75" customHeight="1">
      <c r="A69" s="224" t="s">
        <v>535</v>
      </c>
      <c r="B69" s="48"/>
      <c r="C69" s="47"/>
      <c r="D69" s="48"/>
      <c r="E69" s="121"/>
    </row>
    <row r="70" spans="1:5" ht="15.75" customHeight="1">
      <c r="A70" s="223" t="s">
        <v>536</v>
      </c>
      <c r="B70" s="48"/>
      <c r="C70" s="10"/>
      <c r="D70" s="10"/>
      <c r="E70" s="141"/>
    </row>
    <row r="71" spans="1:5" ht="15.75" customHeight="1">
      <c r="A71" s="223" t="s">
        <v>537</v>
      </c>
      <c r="B71" s="48"/>
      <c r="C71" s="10"/>
      <c r="D71" s="10"/>
      <c r="E71" s="141"/>
    </row>
    <row r="72" spans="1:5" ht="15.75" customHeight="1">
      <c r="A72" s="223" t="s">
        <v>538</v>
      </c>
      <c r="B72" s="48"/>
      <c r="C72" s="10"/>
      <c r="D72" s="10"/>
      <c r="E72" s="141"/>
    </row>
    <row r="73" spans="1:5" ht="15.75" customHeight="1">
      <c r="A73" s="224" t="s">
        <v>539</v>
      </c>
      <c r="B73" s="48"/>
      <c r="C73" s="10"/>
      <c r="D73" s="10"/>
      <c r="E73" s="141"/>
    </row>
    <row r="74" spans="1:5" ht="15.75" customHeight="1">
      <c r="A74" s="63" t="s">
        <v>540</v>
      </c>
      <c r="B74" s="48"/>
      <c r="C74" s="10"/>
      <c r="D74" s="10"/>
      <c r="E74" s="141"/>
    </row>
    <row r="75" spans="1:5" ht="15.75" customHeight="1">
      <c r="A75" s="63" t="s">
        <v>541</v>
      </c>
      <c r="B75" s="48"/>
      <c r="C75" s="10"/>
      <c r="D75" s="10"/>
      <c r="E75" s="141"/>
    </row>
    <row r="76" spans="1:5" ht="15.75" customHeight="1">
      <c r="A76" s="63" t="s">
        <v>542</v>
      </c>
      <c r="B76" s="48"/>
      <c r="C76" s="10"/>
      <c r="D76" s="10"/>
      <c r="E76" s="141"/>
    </row>
    <row r="77" spans="1:5" ht="15.75" customHeight="1">
      <c r="A77" s="63" t="s">
        <v>543</v>
      </c>
      <c r="B77" s="48"/>
      <c r="C77" s="10"/>
      <c r="D77" s="10"/>
      <c r="E77" s="141"/>
    </row>
    <row r="78" spans="1:5" ht="15.75" customHeight="1">
      <c r="A78" s="63" t="s">
        <v>548</v>
      </c>
      <c r="B78" s="48"/>
      <c r="C78" s="10"/>
      <c r="D78" s="10"/>
      <c r="E78" s="141"/>
    </row>
    <row r="79" spans="1:5" ht="15.75" customHeight="1">
      <c r="A79" s="63" t="s">
        <v>544</v>
      </c>
      <c r="B79" s="48"/>
      <c r="C79" s="10"/>
      <c r="D79" s="10"/>
      <c r="E79" s="141"/>
    </row>
    <row r="80" spans="1:5" ht="15.75" customHeight="1">
      <c r="A80" s="63" t="s">
        <v>545</v>
      </c>
      <c r="B80" s="48"/>
      <c r="C80" s="10"/>
      <c r="D80" s="10"/>
      <c r="E80" s="141"/>
    </row>
    <row r="81" spans="1:5" ht="15.75" customHeight="1">
      <c r="A81" s="63" t="s">
        <v>546</v>
      </c>
      <c r="B81" s="48"/>
      <c r="C81" s="10"/>
      <c r="D81" s="10"/>
      <c r="E81" s="141"/>
    </row>
    <row r="82" spans="1:5" ht="15.75" customHeight="1">
      <c r="A82" s="63" t="s">
        <v>547</v>
      </c>
      <c r="B82" s="48"/>
      <c r="C82" s="10"/>
      <c r="D82" s="10"/>
      <c r="E82" s="141"/>
    </row>
    <row r="83" spans="1:5" ht="15.75" customHeight="1" thickBot="1">
      <c r="A83" s="220" t="s">
        <v>33</v>
      </c>
      <c r="B83" s="221">
        <v>11400000</v>
      </c>
      <c r="C83" s="154">
        <f>SUM(B83)</f>
        <v>11400000</v>
      </c>
      <c r="D83" s="154">
        <v>11055772.25</v>
      </c>
      <c r="E83" s="126">
        <f>SUM(D83/C83*100)</f>
        <v>96.98045833333333</v>
      </c>
    </row>
    <row r="84" spans="1:5" s="16" customFormat="1" ht="15.75" customHeight="1" thickBot="1">
      <c r="A84" s="118" t="s">
        <v>34</v>
      </c>
      <c r="B84" s="119">
        <f>SUM(B49:B83)</f>
        <v>117910000</v>
      </c>
      <c r="C84" s="119">
        <f>SUM(C49:C83)</f>
        <v>121051100</v>
      </c>
      <c r="D84" s="119">
        <f>SUM(D49:D83)</f>
        <v>122706190.21000001</v>
      </c>
      <c r="E84" s="170">
        <f>SUM(D84/C84*100)</f>
        <v>101.36726573323168</v>
      </c>
    </row>
    <row r="85" spans="1:5" ht="15.75" customHeight="1" thickBot="1">
      <c r="A85" s="41"/>
      <c r="B85" s="42"/>
      <c r="C85" s="42"/>
      <c r="D85" s="43"/>
      <c r="E85" s="44"/>
    </row>
    <row r="86" spans="1:5" s="24" customFormat="1" ht="15.75" customHeight="1" thickBot="1">
      <c r="A86" s="64" t="s">
        <v>35</v>
      </c>
      <c r="B86" s="67"/>
      <c r="C86" s="65"/>
      <c r="D86" s="65"/>
      <c r="E86" s="68"/>
    </row>
    <row r="87" spans="1:6" ht="15.75" customHeight="1">
      <c r="A87" s="9" t="s">
        <v>37</v>
      </c>
      <c r="B87" s="10">
        <v>10000</v>
      </c>
      <c r="C87" s="10">
        <f>SUM(B87)</f>
        <v>10000</v>
      </c>
      <c r="D87" s="10">
        <v>28074</v>
      </c>
      <c r="E87" s="62">
        <f>SUM(D87/C87*100)</f>
        <v>280.74</v>
      </c>
      <c r="F87" s="11"/>
    </row>
    <row r="88" spans="1:6" ht="15.75" customHeight="1">
      <c r="A88" s="63" t="s">
        <v>162</v>
      </c>
      <c r="B88" s="10">
        <v>1000</v>
      </c>
      <c r="C88" s="10">
        <v>1000</v>
      </c>
      <c r="D88" s="10">
        <v>0</v>
      </c>
      <c r="E88" s="62" t="s">
        <v>91</v>
      </c>
      <c r="F88" s="11"/>
    </row>
    <row r="89" spans="1:6" ht="15.75" customHeight="1">
      <c r="A89" s="63" t="s">
        <v>130</v>
      </c>
      <c r="B89" s="10">
        <v>0</v>
      </c>
      <c r="C89" s="10">
        <v>0</v>
      </c>
      <c r="D89" s="10">
        <v>900</v>
      </c>
      <c r="E89" s="62" t="s">
        <v>91</v>
      </c>
      <c r="F89" s="11"/>
    </row>
    <row r="90" spans="1:6" ht="15.75" customHeight="1">
      <c r="A90" s="63" t="s">
        <v>163</v>
      </c>
      <c r="B90" s="10">
        <v>0</v>
      </c>
      <c r="C90" s="10">
        <v>0</v>
      </c>
      <c r="D90" s="10">
        <v>130</v>
      </c>
      <c r="E90" s="62" t="s">
        <v>91</v>
      </c>
      <c r="F90" s="11"/>
    </row>
    <row r="91" spans="1:6" ht="15.75" customHeight="1">
      <c r="A91" s="9" t="s">
        <v>549</v>
      </c>
      <c r="B91" s="10">
        <v>0</v>
      </c>
      <c r="C91" s="10">
        <v>186000</v>
      </c>
      <c r="D91" s="10">
        <v>381246</v>
      </c>
      <c r="E91" s="62">
        <f>SUM(D91/C91*100)</f>
        <v>204.97096774193548</v>
      </c>
      <c r="F91" s="11"/>
    </row>
    <row r="92" spans="1:6" ht="15.75" customHeight="1">
      <c r="A92" s="63" t="s">
        <v>164</v>
      </c>
      <c r="B92" s="10">
        <v>0</v>
      </c>
      <c r="C92" s="10">
        <v>0</v>
      </c>
      <c r="D92" s="10">
        <v>2939</v>
      </c>
      <c r="E92" s="62" t="s">
        <v>91</v>
      </c>
      <c r="F92" s="11"/>
    </row>
    <row r="93" spans="1:5" ht="15.75" customHeight="1">
      <c r="A93" s="63" t="s">
        <v>149</v>
      </c>
      <c r="B93" s="10">
        <v>399000</v>
      </c>
      <c r="C93" s="10">
        <f>SUM(B93)</f>
        <v>399000</v>
      </c>
      <c r="D93" s="10">
        <v>385053</v>
      </c>
      <c r="E93" s="62">
        <f>SUM(D93/C93*100)</f>
        <v>96.5045112781955</v>
      </c>
    </row>
    <row r="94" spans="1:5" ht="15.75" customHeight="1">
      <c r="A94" s="63" t="s">
        <v>165</v>
      </c>
      <c r="B94" s="10">
        <v>0</v>
      </c>
      <c r="C94" s="10">
        <f>SUM(B94)</f>
        <v>0</v>
      </c>
      <c r="D94" s="10">
        <v>38800</v>
      </c>
      <c r="E94" s="62" t="s">
        <v>91</v>
      </c>
    </row>
    <row r="95" spans="1:5" ht="15.75" customHeight="1">
      <c r="A95" s="63" t="s">
        <v>550</v>
      </c>
      <c r="B95" s="69">
        <v>0</v>
      </c>
      <c r="C95" s="10">
        <v>0</v>
      </c>
      <c r="D95" s="10">
        <v>160</v>
      </c>
      <c r="E95" s="62" t="s">
        <v>91</v>
      </c>
    </row>
    <row r="96" spans="1:5" ht="15.75" customHeight="1">
      <c r="A96" s="9" t="s">
        <v>166</v>
      </c>
      <c r="B96" s="69">
        <v>0</v>
      </c>
      <c r="C96" s="10">
        <v>700000</v>
      </c>
      <c r="D96" s="10">
        <v>1611749.24</v>
      </c>
      <c r="E96" s="62" t="s">
        <v>91</v>
      </c>
    </row>
    <row r="97" spans="1:5" ht="15.75" customHeight="1">
      <c r="A97" s="9" t="s">
        <v>167</v>
      </c>
      <c r="B97" s="69">
        <v>0</v>
      </c>
      <c r="C97" s="10">
        <v>0</v>
      </c>
      <c r="D97" s="10">
        <v>39550</v>
      </c>
      <c r="E97" s="62" t="s">
        <v>91</v>
      </c>
    </row>
    <row r="98" spans="1:5" ht="15.75" customHeight="1">
      <c r="A98" s="9" t="s">
        <v>168</v>
      </c>
      <c r="B98" s="10">
        <v>1000</v>
      </c>
      <c r="C98" s="10">
        <f>SUM(B98)</f>
        <v>1000</v>
      </c>
      <c r="D98" s="10">
        <v>0</v>
      </c>
      <c r="E98" s="62">
        <f>SUM(D98/C98*100)</f>
        <v>0</v>
      </c>
    </row>
    <row r="99" spans="1:5" ht="15.75" customHeight="1">
      <c r="A99" s="9" t="s">
        <v>169</v>
      </c>
      <c r="B99" s="10">
        <v>0</v>
      </c>
      <c r="C99" s="10">
        <v>90000</v>
      </c>
      <c r="D99" s="10">
        <v>90000</v>
      </c>
      <c r="E99" s="62">
        <f>SUM(D99/C99*100)</f>
        <v>100</v>
      </c>
    </row>
    <row r="100" spans="1:5" ht="15.75" customHeight="1">
      <c r="A100" s="9" t="s">
        <v>170</v>
      </c>
      <c r="B100" s="10">
        <v>0</v>
      </c>
      <c r="C100" s="10">
        <f>SUM(B100)</f>
        <v>0</v>
      </c>
      <c r="D100" s="10">
        <v>158284.32</v>
      </c>
      <c r="E100" s="62" t="s">
        <v>91</v>
      </c>
    </row>
    <row r="101" spans="1:5" ht="15.75" customHeight="1">
      <c r="A101" s="9" t="s">
        <v>551</v>
      </c>
      <c r="B101" s="10">
        <v>0</v>
      </c>
      <c r="C101" s="10">
        <v>0</v>
      </c>
      <c r="D101" s="10">
        <v>50000</v>
      </c>
      <c r="E101" s="62" t="s">
        <v>91</v>
      </c>
    </row>
    <row r="102" spans="1:5" ht="15.75" customHeight="1">
      <c r="A102" s="9" t="s">
        <v>171</v>
      </c>
      <c r="B102" s="10">
        <v>0</v>
      </c>
      <c r="C102" s="10">
        <f>SUM(B102)</f>
        <v>0</v>
      </c>
      <c r="D102" s="10">
        <v>159010.94</v>
      </c>
      <c r="E102" s="62" t="s">
        <v>91</v>
      </c>
    </row>
    <row r="103" spans="1:7" ht="15.75" customHeight="1">
      <c r="A103" s="9" t="s">
        <v>172</v>
      </c>
      <c r="B103" s="10">
        <v>0</v>
      </c>
      <c r="C103" s="10">
        <v>3000</v>
      </c>
      <c r="D103" s="10">
        <v>36550</v>
      </c>
      <c r="E103" s="62" t="s">
        <v>91</v>
      </c>
      <c r="G103" s="11"/>
    </row>
    <row r="104" spans="1:5" ht="15.75" customHeight="1">
      <c r="A104" s="9" t="s">
        <v>564</v>
      </c>
      <c r="B104" s="10">
        <v>0</v>
      </c>
      <c r="C104" s="10">
        <f>SUM(B104)</f>
        <v>0</v>
      </c>
      <c r="D104" s="10">
        <v>61000</v>
      </c>
      <c r="E104" s="62" t="s">
        <v>91</v>
      </c>
    </row>
    <row r="105" spans="1:5" ht="15.75" customHeight="1">
      <c r="A105" s="9" t="s">
        <v>552</v>
      </c>
      <c r="B105" s="10">
        <v>0</v>
      </c>
      <c r="C105" s="10">
        <v>0</v>
      </c>
      <c r="D105" s="10">
        <v>3740</v>
      </c>
      <c r="E105" s="62" t="s">
        <v>91</v>
      </c>
    </row>
    <row r="106" spans="1:6" ht="15.75" customHeight="1">
      <c r="A106" s="9" t="s">
        <v>173</v>
      </c>
      <c r="B106" s="10">
        <v>12000</v>
      </c>
      <c r="C106" s="10">
        <v>12000</v>
      </c>
      <c r="D106" s="10">
        <v>0</v>
      </c>
      <c r="E106" s="62">
        <f>SUM(D106/C106*100)</f>
        <v>0</v>
      </c>
      <c r="F106" s="11"/>
    </row>
    <row r="107" spans="1:5" ht="15.75" customHeight="1">
      <c r="A107" s="9" t="s">
        <v>174</v>
      </c>
      <c r="B107" s="10">
        <v>8000</v>
      </c>
      <c r="C107" s="10">
        <v>8000</v>
      </c>
      <c r="D107" s="10">
        <v>8572</v>
      </c>
      <c r="E107" s="62">
        <f>SUM(D107/C107*100)</f>
        <v>107.14999999999999</v>
      </c>
    </row>
    <row r="108" spans="1:6" ht="15.75" customHeight="1">
      <c r="A108" s="9" t="s">
        <v>175</v>
      </c>
      <c r="B108" s="10">
        <v>5000</v>
      </c>
      <c r="C108" s="10">
        <v>5000</v>
      </c>
      <c r="D108" s="10">
        <v>5624</v>
      </c>
      <c r="E108" s="62">
        <f>SUM(D108/C108*100)</f>
        <v>112.48</v>
      </c>
      <c r="F108" s="11"/>
    </row>
    <row r="109" spans="1:5" ht="15.75" customHeight="1">
      <c r="A109" s="9" t="s">
        <v>176</v>
      </c>
      <c r="B109" s="10">
        <v>0</v>
      </c>
      <c r="C109" s="10">
        <v>0</v>
      </c>
      <c r="D109" s="10">
        <v>12300</v>
      </c>
      <c r="E109" s="62" t="s">
        <v>91</v>
      </c>
    </row>
    <row r="110" spans="1:6" ht="15.75" customHeight="1">
      <c r="A110" s="9" t="s">
        <v>177</v>
      </c>
      <c r="B110" s="10">
        <v>0</v>
      </c>
      <c r="C110" s="10">
        <v>8500</v>
      </c>
      <c r="D110" s="10">
        <v>70210</v>
      </c>
      <c r="E110" s="62" t="s">
        <v>91</v>
      </c>
      <c r="F110" s="11"/>
    </row>
    <row r="111" spans="1:5" ht="15.75" customHeight="1">
      <c r="A111" s="9" t="s">
        <v>178</v>
      </c>
      <c r="B111" s="10">
        <v>0</v>
      </c>
      <c r="C111" s="10">
        <v>0</v>
      </c>
      <c r="D111" s="10">
        <v>42620</v>
      </c>
      <c r="E111" s="62" t="s">
        <v>91</v>
      </c>
    </row>
    <row r="112" spans="1:5" ht="15.75" customHeight="1">
      <c r="A112" s="9" t="s">
        <v>179</v>
      </c>
      <c r="B112" s="10">
        <v>0</v>
      </c>
      <c r="C112" s="10">
        <v>0</v>
      </c>
      <c r="D112" s="10">
        <v>800</v>
      </c>
      <c r="E112" s="62" t="s">
        <v>91</v>
      </c>
    </row>
    <row r="113" spans="1:5" ht="15.75" customHeight="1">
      <c r="A113" s="9" t="s">
        <v>131</v>
      </c>
      <c r="B113" s="10">
        <v>256000</v>
      </c>
      <c r="C113" s="10">
        <f>SUM(B113)</f>
        <v>256000</v>
      </c>
      <c r="D113" s="10">
        <v>231373.09</v>
      </c>
      <c r="E113" s="62">
        <f>SUM(D113/C113*100)</f>
        <v>90.38011328124999</v>
      </c>
    </row>
    <row r="114" spans="1:5" ht="15.75" customHeight="1">
      <c r="A114" s="9" t="s">
        <v>132</v>
      </c>
      <c r="B114" s="10">
        <v>0</v>
      </c>
      <c r="C114" s="10">
        <f>SUM(B114)</f>
        <v>0</v>
      </c>
      <c r="D114" s="10">
        <v>6873</v>
      </c>
      <c r="E114" s="62" t="s">
        <v>91</v>
      </c>
    </row>
    <row r="115" spans="1:6" ht="15.75" customHeight="1">
      <c r="A115" s="9" t="s">
        <v>133</v>
      </c>
      <c r="B115" s="10">
        <v>0</v>
      </c>
      <c r="C115" s="10">
        <f>SUM(B115)</f>
        <v>0</v>
      </c>
      <c r="D115" s="10">
        <v>470635.74</v>
      </c>
      <c r="E115" s="62" t="s">
        <v>91</v>
      </c>
      <c r="F115" s="11"/>
    </row>
    <row r="116" spans="1:5" ht="15.75" customHeight="1">
      <c r="A116" s="9" t="s">
        <v>553</v>
      </c>
      <c r="B116" s="10">
        <v>0</v>
      </c>
      <c r="C116" s="10">
        <v>0</v>
      </c>
      <c r="D116" s="10">
        <v>255006</v>
      </c>
      <c r="E116" s="62" t="s">
        <v>91</v>
      </c>
    </row>
    <row r="117" spans="1:5" ht="15.75" customHeight="1">
      <c r="A117" s="9" t="s">
        <v>565</v>
      </c>
      <c r="B117" s="10">
        <v>0</v>
      </c>
      <c r="C117" s="10">
        <v>0</v>
      </c>
      <c r="D117" s="10">
        <v>85856.26</v>
      </c>
      <c r="E117" s="62" t="s">
        <v>91</v>
      </c>
    </row>
    <row r="118" spans="1:7" ht="15.75" customHeight="1">
      <c r="A118" s="9" t="s">
        <v>180</v>
      </c>
      <c r="B118" s="10">
        <v>0</v>
      </c>
      <c r="C118" s="10">
        <v>0</v>
      </c>
      <c r="D118" s="10">
        <v>31200</v>
      </c>
      <c r="E118" s="62" t="s">
        <v>91</v>
      </c>
      <c r="F118" s="11"/>
      <c r="G118" s="11"/>
    </row>
    <row r="119" spans="1:7" ht="15.75" customHeight="1">
      <c r="A119" s="9" t="s">
        <v>181</v>
      </c>
      <c r="B119" s="10">
        <v>0</v>
      </c>
      <c r="C119" s="10">
        <v>0</v>
      </c>
      <c r="D119" s="10">
        <v>302800</v>
      </c>
      <c r="E119" s="62" t="s">
        <v>91</v>
      </c>
      <c r="F119" s="11"/>
      <c r="G119" s="11"/>
    </row>
    <row r="120" spans="1:6" ht="15.75" customHeight="1">
      <c r="A120" s="9" t="s">
        <v>556</v>
      </c>
      <c r="B120" s="10">
        <v>0</v>
      </c>
      <c r="C120" s="10">
        <v>0</v>
      </c>
      <c r="D120" s="10">
        <v>23567</v>
      </c>
      <c r="E120" s="62" t="s">
        <v>91</v>
      </c>
      <c r="F120" s="11"/>
    </row>
    <row r="121" spans="1:6" ht="15.75" customHeight="1">
      <c r="A121" s="9" t="s">
        <v>182</v>
      </c>
      <c r="B121" s="10">
        <v>190000</v>
      </c>
      <c r="C121" s="10">
        <v>190000</v>
      </c>
      <c r="D121" s="10">
        <v>179760</v>
      </c>
      <c r="E121" s="62">
        <f>SUM(D121/C121*100)</f>
        <v>94.61052631578949</v>
      </c>
      <c r="F121" s="11"/>
    </row>
    <row r="122" spans="1:5" ht="15.75" customHeight="1">
      <c r="A122" s="9" t="s">
        <v>183</v>
      </c>
      <c r="B122" s="10">
        <v>624000</v>
      </c>
      <c r="C122" s="10">
        <v>624000</v>
      </c>
      <c r="D122" s="10">
        <v>745147.52</v>
      </c>
      <c r="E122" s="62">
        <f>SUM(D122/C122*100)</f>
        <v>119.41466666666668</v>
      </c>
    </row>
    <row r="123" spans="1:5" ht="15.75" customHeight="1">
      <c r="A123" s="9" t="s">
        <v>555</v>
      </c>
      <c r="B123" s="10">
        <v>326000</v>
      </c>
      <c r="C123" s="10">
        <v>326000</v>
      </c>
      <c r="D123" s="10">
        <v>1312911.58</v>
      </c>
      <c r="E123" s="62">
        <f>SUM(D123/C123*100)</f>
        <v>402.73361349693255</v>
      </c>
    </row>
    <row r="124" spans="1:5" ht="15.75" customHeight="1">
      <c r="A124" s="9" t="s">
        <v>184</v>
      </c>
      <c r="B124" s="10">
        <v>1475000</v>
      </c>
      <c r="C124" s="10">
        <v>1475000</v>
      </c>
      <c r="D124" s="10">
        <v>1474520</v>
      </c>
      <c r="E124" s="62">
        <f>SUM(D124/C124*100)</f>
        <v>99.96745762711863</v>
      </c>
    </row>
    <row r="125" spans="1:6" ht="15.75" customHeight="1">
      <c r="A125" s="9" t="s">
        <v>554</v>
      </c>
      <c r="B125" s="10">
        <v>0</v>
      </c>
      <c r="C125" s="10">
        <v>0</v>
      </c>
      <c r="D125" s="10">
        <v>11088</v>
      </c>
      <c r="E125" s="62" t="s">
        <v>91</v>
      </c>
      <c r="F125" s="11"/>
    </row>
    <row r="126" spans="1:6" ht="15.75" customHeight="1">
      <c r="A126" s="9" t="s">
        <v>557</v>
      </c>
      <c r="B126" s="10">
        <v>0</v>
      </c>
      <c r="C126" s="10">
        <v>0</v>
      </c>
      <c r="D126" s="10">
        <v>19397</v>
      </c>
      <c r="E126" s="62" t="s">
        <v>91</v>
      </c>
      <c r="F126" s="11"/>
    </row>
    <row r="127" spans="1:5" ht="15.75" customHeight="1">
      <c r="A127" s="9" t="s">
        <v>135</v>
      </c>
      <c r="B127" s="10">
        <v>1558000</v>
      </c>
      <c r="C127" s="10">
        <f>SUM(B127)</f>
        <v>1558000</v>
      </c>
      <c r="D127" s="10">
        <v>1593473</v>
      </c>
      <c r="E127" s="62">
        <f>SUM(D127/C127*100)</f>
        <v>102.27682926829269</v>
      </c>
    </row>
    <row r="128" spans="1:5" ht="15.75" customHeight="1">
      <c r="A128" s="9" t="s">
        <v>136</v>
      </c>
      <c r="B128" s="10">
        <v>72000</v>
      </c>
      <c r="C128" s="10">
        <f>SUM(B128)</f>
        <v>72000</v>
      </c>
      <c r="D128" s="10">
        <v>96971.8</v>
      </c>
      <c r="E128" s="62">
        <f>SUM(D128/C128*100)</f>
        <v>134.68305555555554</v>
      </c>
    </row>
    <row r="129" spans="1:5" ht="15.75" customHeight="1">
      <c r="A129" s="9" t="s">
        <v>134</v>
      </c>
      <c r="B129" s="10">
        <v>0</v>
      </c>
      <c r="C129" s="10">
        <f>SUM(B129)</f>
        <v>0</v>
      </c>
      <c r="D129" s="10">
        <v>900</v>
      </c>
      <c r="E129" s="62" t="s">
        <v>91</v>
      </c>
    </row>
    <row r="130" spans="1:5" ht="15.75" customHeight="1">
      <c r="A130" s="9" t="s">
        <v>137</v>
      </c>
      <c r="B130" s="10">
        <v>0</v>
      </c>
      <c r="C130" s="10">
        <f>SUM(B130)</f>
        <v>0</v>
      </c>
      <c r="D130" s="10">
        <v>11164</v>
      </c>
      <c r="E130" s="62" t="s">
        <v>91</v>
      </c>
    </row>
    <row r="131" spans="1:5" ht="15.75" customHeight="1">
      <c r="A131" s="9" t="s">
        <v>566</v>
      </c>
      <c r="B131" s="10">
        <v>0</v>
      </c>
      <c r="C131" s="10">
        <v>0</v>
      </c>
      <c r="D131" s="10">
        <v>2500</v>
      </c>
      <c r="E131" s="62" t="s">
        <v>91</v>
      </c>
    </row>
    <row r="132" spans="1:5" ht="15.75" customHeight="1">
      <c r="A132" s="9" t="s">
        <v>567</v>
      </c>
      <c r="B132" s="10">
        <v>0</v>
      </c>
      <c r="C132" s="10">
        <v>0</v>
      </c>
      <c r="D132" s="10">
        <v>11100</v>
      </c>
      <c r="E132" s="62"/>
    </row>
    <row r="133" spans="1:5" ht="15.75" customHeight="1">
      <c r="A133" s="9" t="s">
        <v>185</v>
      </c>
      <c r="B133" s="10">
        <v>0</v>
      </c>
      <c r="C133" s="10">
        <v>0</v>
      </c>
      <c r="D133" s="10">
        <v>5085</v>
      </c>
      <c r="E133" s="62" t="s">
        <v>91</v>
      </c>
    </row>
    <row r="134" spans="1:5" ht="15.75" customHeight="1">
      <c r="A134" s="9" t="s">
        <v>558</v>
      </c>
      <c r="B134" s="10">
        <v>0</v>
      </c>
      <c r="C134" s="10">
        <v>0</v>
      </c>
      <c r="D134" s="10">
        <v>37776</v>
      </c>
      <c r="E134" s="62" t="s">
        <v>91</v>
      </c>
    </row>
    <row r="135" spans="1:5" ht="15.75" customHeight="1">
      <c r="A135" s="9" t="s">
        <v>138</v>
      </c>
      <c r="B135" s="10">
        <v>0</v>
      </c>
      <c r="C135" s="10">
        <f>SUM(B135)</f>
        <v>0</v>
      </c>
      <c r="D135" s="10">
        <v>5796</v>
      </c>
      <c r="E135" s="62" t="s">
        <v>91</v>
      </c>
    </row>
    <row r="136" spans="1:5" ht="15.75" customHeight="1">
      <c r="A136" s="9" t="s">
        <v>559</v>
      </c>
      <c r="B136" s="10">
        <v>102000</v>
      </c>
      <c r="C136" s="10">
        <v>102000</v>
      </c>
      <c r="D136" s="10">
        <v>132861.75</v>
      </c>
      <c r="E136" s="62">
        <f>SUM(D136/C136*100)</f>
        <v>130.25661764705882</v>
      </c>
    </row>
    <row r="137" spans="1:5" ht="15.75" customHeight="1">
      <c r="A137" s="9" t="s">
        <v>186</v>
      </c>
      <c r="B137" s="10">
        <v>0</v>
      </c>
      <c r="C137" s="10">
        <v>0</v>
      </c>
      <c r="D137" s="10">
        <v>327</v>
      </c>
      <c r="E137" s="62" t="s">
        <v>91</v>
      </c>
    </row>
    <row r="138" spans="1:5" ht="15.75" customHeight="1">
      <c r="A138" s="9" t="s">
        <v>139</v>
      </c>
      <c r="B138" s="10">
        <v>0</v>
      </c>
      <c r="C138" s="10">
        <f>SUM(B138)</f>
        <v>0</v>
      </c>
      <c r="D138" s="10">
        <v>108500</v>
      </c>
      <c r="E138" s="62" t="s">
        <v>91</v>
      </c>
    </row>
    <row r="139" spans="1:5" ht="15.75" customHeight="1">
      <c r="A139" s="9" t="s">
        <v>187</v>
      </c>
      <c r="B139" s="10">
        <v>0</v>
      </c>
      <c r="C139" s="10">
        <v>0</v>
      </c>
      <c r="D139" s="10">
        <v>3091</v>
      </c>
      <c r="E139" s="62" t="s">
        <v>91</v>
      </c>
    </row>
    <row r="140" spans="1:5" ht="15.75" customHeight="1">
      <c r="A140" s="9" t="s">
        <v>561</v>
      </c>
      <c r="B140" s="10">
        <v>213000</v>
      </c>
      <c r="C140" s="10">
        <f>SUM(B140)</f>
        <v>213000</v>
      </c>
      <c r="D140" s="10">
        <v>262920</v>
      </c>
      <c r="E140" s="62">
        <f>SUM(D140/C140*100)</f>
        <v>123.43661971830986</v>
      </c>
    </row>
    <row r="141" spans="1:5" ht="15.75" customHeight="1">
      <c r="A141" s="63" t="s">
        <v>560</v>
      </c>
      <c r="B141" s="48">
        <v>0</v>
      </c>
      <c r="C141" s="10">
        <v>0</v>
      </c>
      <c r="D141" s="48">
        <v>66661.84</v>
      </c>
      <c r="E141" s="62" t="s">
        <v>91</v>
      </c>
    </row>
    <row r="142" spans="1:6" ht="15.75" customHeight="1">
      <c r="A142" s="63" t="s">
        <v>188</v>
      </c>
      <c r="B142" s="48">
        <v>0</v>
      </c>
      <c r="C142" s="10">
        <v>0</v>
      </c>
      <c r="D142" s="48">
        <v>61887</v>
      </c>
      <c r="E142" s="62" t="s">
        <v>91</v>
      </c>
      <c r="F142" s="11"/>
    </row>
    <row r="143" spans="1:6" ht="15.75" customHeight="1">
      <c r="A143" s="63" t="s">
        <v>562</v>
      </c>
      <c r="B143" s="48">
        <v>0</v>
      </c>
      <c r="C143" s="10">
        <v>114700</v>
      </c>
      <c r="D143" s="48">
        <v>114700</v>
      </c>
      <c r="E143" s="62">
        <f>SUM(D143/C143*100)</f>
        <v>100</v>
      </c>
      <c r="F143" s="11"/>
    </row>
    <row r="144" spans="1:6" ht="15.75" customHeight="1">
      <c r="A144" s="63" t="s">
        <v>563</v>
      </c>
      <c r="B144" s="48">
        <v>0</v>
      </c>
      <c r="C144" s="10">
        <v>5300</v>
      </c>
      <c r="D144" s="48">
        <v>62337.72</v>
      </c>
      <c r="E144" s="62" t="s">
        <v>91</v>
      </c>
      <c r="F144" s="11"/>
    </row>
    <row r="145" spans="1:5" ht="15.75" customHeight="1">
      <c r="A145" s="63" t="s">
        <v>189</v>
      </c>
      <c r="B145" s="48">
        <v>0</v>
      </c>
      <c r="C145" s="10">
        <v>0</v>
      </c>
      <c r="D145" s="48">
        <v>36913</v>
      </c>
      <c r="E145" s="62" t="s">
        <v>91</v>
      </c>
    </row>
    <row r="146" spans="1:6" ht="15.75" customHeight="1">
      <c r="A146" s="63" t="s">
        <v>190</v>
      </c>
      <c r="B146" s="48">
        <v>352000</v>
      </c>
      <c r="C146" s="10">
        <v>352000</v>
      </c>
      <c r="D146" s="48">
        <v>705429.6</v>
      </c>
      <c r="E146" s="62">
        <f>SUM(D146/C146*100)</f>
        <v>200.4061363636364</v>
      </c>
      <c r="F146" s="173"/>
    </row>
    <row r="147" spans="1:6" ht="15.75" customHeight="1">
      <c r="A147" s="9" t="s">
        <v>140</v>
      </c>
      <c r="B147" s="10">
        <v>500000</v>
      </c>
      <c r="C147" s="10">
        <f>SUM(B147)</f>
        <v>500000</v>
      </c>
      <c r="D147" s="10">
        <v>422225.11</v>
      </c>
      <c r="E147" s="62">
        <f>SUM(D147/C147*100)</f>
        <v>84.445022</v>
      </c>
      <c r="F147" s="11"/>
    </row>
    <row r="148" spans="1:5" ht="15.75" customHeight="1">
      <c r="A148" s="63" t="s">
        <v>192</v>
      </c>
      <c r="B148" s="48">
        <v>0</v>
      </c>
      <c r="C148" s="48">
        <v>0</v>
      </c>
      <c r="D148" s="48">
        <v>2500</v>
      </c>
      <c r="E148" s="62" t="s">
        <v>91</v>
      </c>
    </row>
    <row r="149" spans="1:5" ht="15.75" customHeight="1">
      <c r="A149" s="63" t="s">
        <v>81</v>
      </c>
      <c r="B149" s="48">
        <v>0</v>
      </c>
      <c r="C149" s="48">
        <v>0</v>
      </c>
      <c r="D149" s="48">
        <v>5318</v>
      </c>
      <c r="E149" s="141" t="s">
        <v>91</v>
      </c>
    </row>
    <row r="150" spans="1:5" ht="15.75" customHeight="1">
      <c r="A150" s="63" t="s">
        <v>191</v>
      </c>
      <c r="B150" s="48">
        <v>0</v>
      </c>
      <c r="C150" s="48">
        <v>275000</v>
      </c>
      <c r="D150" s="48">
        <v>274717</v>
      </c>
      <c r="E150" s="62">
        <f>SUM(D150/C150*100)</f>
        <v>99.8970909090909</v>
      </c>
    </row>
    <row r="151" spans="1:5" s="16" customFormat="1" ht="15.75" customHeight="1" thickBot="1">
      <c r="A151" s="63" t="s">
        <v>114</v>
      </c>
      <c r="B151" s="48">
        <v>0</v>
      </c>
      <c r="C151" s="48">
        <f>SUM(B151)</f>
        <v>0</v>
      </c>
      <c r="D151" s="48">
        <v>4124</v>
      </c>
      <c r="E151" s="121" t="s">
        <v>91</v>
      </c>
    </row>
    <row r="152" spans="1:5" s="25" customFormat="1" ht="15.75" customHeight="1" thickBot="1">
      <c r="A152" s="120" t="s">
        <v>46</v>
      </c>
      <c r="B152" s="119">
        <f>SUM(B87:B151)</f>
        <v>6104000</v>
      </c>
      <c r="C152" s="119">
        <f>SUM(C87:C151)</f>
        <v>7486500</v>
      </c>
      <c r="D152" s="119">
        <f>SUM(D87:D151)</f>
        <v>12366726.51</v>
      </c>
      <c r="E152" s="117">
        <f>SUM(D152/C152*100)</f>
        <v>165.18702344219597</v>
      </c>
    </row>
    <row r="153" spans="1:5" ht="15.75" customHeight="1" thickBot="1">
      <c r="A153" s="71"/>
      <c r="B153" s="72"/>
      <c r="C153" s="72"/>
      <c r="D153" s="72"/>
      <c r="E153" s="73"/>
    </row>
    <row r="154" spans="1:6" s="26" customFormat="1" ht="15.75" customHeight="1" thickBot="1">
      <c r="A154" s="70" t="s">
        <v>47</v>
      </c>
      <c r="B154" s="49"/>
      <c r="C154" s="49"/>
      <c r="D154" s="49"/>
      <c r="E154" s="50"/>
      <c r="F154" s="142"/>
    </row>
    <row r="155" spans="1:6" s="26" customFormat="1" ht="15.75" customHeight="1">
      <c r="A155" s="146" t="s">
        <v>150</v>
      </c>
      <c r="B155" s="147">
        <v>0</v>
      </c>
      <c r="C155" s="147">
        <v>0</v>
      </c>
      <c r="D155" s="147">
        <v>36000</v>
      </c>
      <c r="E155" s="148" t="s">
        <v>91</v>
      </c>
      <c r="F155" s="142"/>
    </row>
    <row r="156" spans="1:6" s="26" customFormat="1" ht="15.75" customHeight="1">
      <c r="A156" s="151" t="s">
        <v>151</v>
      </c>
      <c r="B156" s="82">
        <v>0</v>
      </c>
      <c r="C156" s="82">
        <v>0</v>
      </c>
      <c r="D156" s="82">
        <v>768741</v>
      </c>
      <c r="E156" s="152" t="s">
        <v>91</v>
      </c>
      <c r="F156" s="142"/>
    </row>
    <row r="157" spans="1:6" s="26" customFormat="1" ht="15.75" customHeight="1">
      <c r="A157" s="226" t="s">
        <v>568</v>
      </c>
      <c r="B157" s="227">
        <v>0</v>
      </c>
      <c r="C157" s="227">
        <v>0</v>
      </c>
      <c r="D157" s="227">
        <v>514800</v>
      </c>
      <c r="E157" s="225"/>
      <c r="F157" s="142"/>
    </row>
    <row r="158" spans="1:6" s="26" customFormat="1" ht="15.75" customHeight="1">
      <c r="A158" s="145" t="s">
        <v>152</v>
      </c>
      <c r="B158" s="144">
        <v>6000000</v>
      </c>
      <c r="C158" s="144">
        <v>7380000</v>
      </c>
      <c r="D158" s="144">
        <v>11079253</v>
      </c>
      <c r="E158" s="150">
        <f>SUM(D158/C158*100)</f>
        <v>150.12537940379406</v>
      </c>
      <c r="F158" s="142"/>
    </row>
    <row r="159" spans="1:6" s="26" customFormat="1" ht="15.75" customHeight="1" thickBot="1">
      <c r="A159" s="81" t="s">
        <v>153</v>
      </c>
      <c r="B159" s="82">
        <v>0</v>
      </c>
      <c r="C159" s="82">
        <v>6986000</v>
      </c>
      <c r="D159" s="82">
        <v>6986000</v>
      </c>
      <c r="E159" s="149">
        <f>SUM(D159/C159*100)</f>
        <v>100</v>
      </c>
      <c r="F159" s="142"/>
    </row>
    <row r="160" spans="1:5" s="25" customFormat="1" ht="15.75" customHeight="1" thickBot="1">
      <c r="A160" s="118" t="s">
        <v>48</v>
      </c>
      <c r="B160" s="119">
        <f>SUM(B155:B159)</f>
        <v>6000000</v>
      </c>
      <c r="C160" s="119">
        <f>SUM(C155:C159)</f>
        <v>14366000</v>
      </c>
      <c r="D160" s="119">
        <f>SUM(D155:D159)</f>
        <v>19384794</v>
      </c>
      <c r="E160" s="117">
        <f>SUM(D160/C160*100)</f>
        <v>134.9352220520674</v>
      </c>
    </row>
    <row r="161" spans="1:5" s="16" customFormat="1" ht="15.75" customHeight="1" thickBot="1">
      <c r="A161" s="74"/>
      <c r="B161" s="75"/>
      <c r="C161" s="75"/>
      <c r="D161" s="75"/>
      <c r="E161" s="76"/>
    </row>
    <row r="162" spans="1:5" s="16" customFormat="1" ht="15.75" customHeight="1" thickBot="1">
      <c r="A162" s="64" t="s">
        <v>103</v>
      </c>
      <c r="B162" s="65"/>
      <c r="C162" s="65"/>
      <c r="D162" s="65"/>
      <c r="E162" s="66"/>
    </row>
    <row r="163" spans="1:5" s="178" customFormat="1" ht="15.75" customHeight="1" thickBot="1">
      <c r="A163" s="183" t="s">
        <v>141</v>
      </c>
      <c r="B163" s="184">
        <f>SUM(B164:B167)</f>
        <v>0</v>
      </c>
      <c r="C163" s="184">
        <f>SUM(C164:C167)</f>
        <v>1736573.2</v>
      </c>
      <c r="D163" s="184">
        <f>SUM(D164:D167)</f>
        <v>1736573.2</v>
      </c>
      <c r="E163" s="188">
        <f>SUM(D163/C163*100)</f>
        <v>100</v>
      </c>
    </row>
    <row r="164" spans="1:5" s="177" customFormat="1" ht="15.75" customHeight="1">
      <c r="A164" s="194" t="s">
        <v>569</v>
      </c>
      <c r="B164" s="195">
        <v>0</v>
      </c>
      <c r="C164" s="195">
        <v>70000</v>
      </c>
      <c r="D164" s="195">
        <v>70000</v>
      </c>
      <c r="E164" s="196"/>
    </row>
    <row r="165" spans="1:5" s="177" customFormat="1" ht="15.75" customHeight="1">
      <c r="A165" s="180" t="s">
        <v>570</v>
      </c>
      <c r="B165" s="181">
        <v>0</v>
      </c>
      <c r="C165" s="181">
        <v>20000</v>
      </c>
      <c r="D165" s="181">
        <v>20000</v>
      </c>
      <c r="E165" s="197"/>
    </row>
    <row r="166" spans="1:5" s="177" customFormat="1" ht="15.75" customHeight="1">
      <c r="A166" s="180" t="s">
        <v>571</v>
      </c>
      <c r="B166" s="181">
        <v>0</v>
      </c>
      <c r="C166" s="181">
        <v>379654.2</v>
      </c>
      <c r="D166" s="181">
        <v>379654.2</v>
      </c>
      <c r="E166" s="197"/>
    </row>
    <row r="167" spans="1:5" s="177" customFormat="1" ht="15.75" customHeight="1" thickBot="1">
      <c r="A167" s="185" t="s">
        <v>572</v>
      </c>
      <c r="B167" s="186">
        <v>0</v>
      </c>
      <c r="C167" s="186">
        <v>1266919</v>
      </c>
      <c r="D167" s="186">
        <v>1266919</v>
      </c>
      <c r="E167" s="187"/>
    </row>
    <row r="168" spans="1:6" s="178" customFormat="1" ht="15.75" customHeight="1" thickBot="1">
      <c r="A168" s="183" t="s">
        <v>102</v>
      </c>
      <c r="B168" s="184">
        <v>24834700</v>
      </c>
      <c r="C168" s="184">
        <v>24834700</v>
      </c>
      <c r="D168" s="184">
        <v>24834700</v>
      </c>
      <c r="E168" s="188">
        <f>SUM(D168/C168*100)</f>
        <v>100</v>
      </c>
      <c r="F168" s="179"/>
    </row>
    <row r="169" spans="1:6" s="178" customFormat="1" ht="15.75" customHeight="1" thickBot="1">
      <c r="A169" s="183" t="s">
        <v>573</v>
      </c>
      <c r="B169" s="184">
        <f>SUM(B170)</f>
        <v>0</v>
      </c>
      <c r="C169" s="184">
        <f>SUM(C170)</f>
        <v>18697.97</v>
      </c>
      <c r="D169" s="184">
        <f>SUM(D170)</f>
        <v>18697.97</v>
      </c>
      <c r="E169" s="188">
        <f>SUM(D169/C169*100)</f>
        <v>100</v>
      </c>
      <c r="F169" s="179"/>
    </row>
    <row r="170" spans="1:6" s="26" customFormat="1" ht="15.75" customHeight="1" thickBot="1">
      <c r="A170" s="236" t="s">
        <v>576</v>
      </c>
      <c r="B170" s="237">
        <v>0</v>
      </c>
      <c r="C170" s="237">
        <v>18697.97</v>
      </c>
      <c r="D170" s="237">
        <v>18697.97</v>
      </c>
      <c r="E170" s="238"/>
      <c r="F170" s="142"/>
    </row>
    <row r="171" spans="1:6" s="178" customFormat="1" ht="15.75" customHeight="1" thickBot="1">
      <c r="A171" s="183" t="s">
        <v>193</v>
      </c>
      <c r="B171" s="184">
        <f>SUM(B172:B184)</f>
        <v>0</v>
      </c>
      <c r="C171" s="184">
        <f>SUM(C172:C184)</f>
        <v>7827019.319999999</v>
      </c>
      <c r="D171" s="184">
        <f>SUM(D172:D184)</f>
        <v>7827019.319999999</v>
      </c>
      <c r="E171" s="188">
        <f>SUM(D171/C171*100)</f>
        <v>100</v>
      </c>
      <c r="F171" s="179"/>
    </row>
    <row r="172" spans="1:5" s="177" customFormat="1" ht="15.75" customHeight="1">
      <c r="A172" s="174" t="s">
        <v>194</v>
      </c>
      <c r="B172" s="175">
        <v>0</v>
      </c>
      <c r="C172" s="175">
        <v>44036</v>
      </c>
      <c r="D172" s="175">
        <v>44036</v>
      </c>
      <c r="E172" s="176"/>
    </row>
    <row r="173" spans="1:5" s="177" customFormat="1" ht="15.75" customHeight="1">
      <c r="A173" s="180" t="s">
        <v>195</v>
      </c>
      <c r="B173" s="181">
        <v>0</v>
      </c>
      <c r="C173" s="181">
        <v>33300</v>
      </c>
      <c r="D173" s="181">
        <v>33300</v>
      </c>
      <c r="E173" s="176"/>
    </row>
    <row r="174" spans="1:6" s="177" customFormat="1" ht="15.75" customHeight="1">
      <c r="A174" s="180" t="s">
        <v>196</v>
      </c>
      <c r="B174" s="181">
        <v>0</v>
      </c>
      <c r="C174" s="181">
        <v>1762597</v>
      </c>
      <c r="D174" s="181">
        <v>1762597</v>
      </c>
      <c r="E174" s="176"/>
      <c r="F174" s="182"/>
    </row>
    <row r="175" spans="1:5" s="177" customFormat="1" ht="15.75" customHeight="1">
      <c r="A175" s="180" t="s">
        <v>197</v>
      </c>
      <c r="B175" s="181">
        <v>0</v>
      </c>
      <c r="C175" s="181">
        <v>1240000</v>
      </c>
      <c r="D175" s="181">
        <v>1240000</v>
      </c>
      <c r="E175" s="176"/>
    </row>
    <row r="176" spans="1:6" s="177" customFormat="1" ht="15.75" customHeight="1">
      <c r="A176" s="180" t="s">
        <v>198</v>
      </c>
      <c r="B176" s="181">
        <v>0</v>
      </c>
      <c r="C176" s="181">
        <v>159101.6</v>
      </c>
      <c r="D176" s="181">
        <v>159101.6</v>
      </c>
      <c r="E176" s="176"/>
      <c r="F176" s="182"/>
    </row>
    <row r="177" spans="1:5" s="177" customFormat="1" ht="15.75" customHeight="1">
      <c r="A177" s="180" t="s">
        <v>199</v>
      </c>
      <c r="B177" s="181">
        <v>0</v>
      </c>
      <c r="C177" s="181">
        <v>333976.8</v>
      </c>
      <c r="D177" s="181">
        <v>333976.8</v>
      </c>
      <c r="E177" s="176"/>
    </row>
    <row r="178" spans="1:5" s="177" customFormat="1" ht="15.75" customHeight="1">
      <c r="A178" s="180" t="s">
        <v>201</v>
      </c>
      <c r="B178" s="181">
        <v>0</v>
      </c>
      <c r="C178" s="181">
        <v>1211303.4</v>
      </c>
      <c r="D178" s="181">
        <v>1211303.4</v>
      </c>
      <c r="E178" s="176"/>
    </row>
    <row r="179" spans="1:5" s="177" customFormat="1" ht="15.75" customHeight="1">
      <c r="A179" s="180" t="s">
        <v>200</v>
      </c>
      <c r="B179" s="181">
        <v>0</v>
      </c>
      <c r="C179" s="181">
        <v>668432</v>
      </c>
      <c r="D179" s="181">
        <v>668432</v>
      </c>
      <c r="E179" s="176"/>
    </row>
    <row r="180" spans="1:5" s="177" customFormat="1" ht="15.75" customHeight="1">
      <c r="A180" s="189" t="s">
        <v>202</v>
      </c>
      <c r="B180" s="190">
        <v>0</v>
      </c>
      <c r="C180" s="190">
        <v>676550.01</v>
      </c>
      <c r="D180" s="190">
        <v>676550.01</v>
      </c>
      <c r="E180" s="187"/>
    </row>
    <row r="181" spans="1:5" s="177" customFormat="1" ht="15.75" customHeight="1">
      <c r="A181" s="189" t="s">
        <v>574</v>
      </c>
      <c r="B181" s="190">
        <v>0</v>
      </c>
      <c r="C181" s="190">
        <v>76000</v>
      </c>
      <c r="D181" s="190">
        <v>76000</v>
      </c>
      <c r="E181" s="197"/>
    </row>
    <row r="182" spans="1:5" s="177" customFormat="1" ht="15.75" customHeight="1">
      <c r="A182" s="189" t="s">
        <v>575</v>
      </c>
      <c r="B182" s="190">
        <v>0</v>
      </c>
      <c r="C182" s="190">
        <v>42500</v>
      </c>
      <c r="D182" s="190">
        <v>42500</v>
      </c>
      <c r="E182" s="197"/>
    </row>
    <row r="183" spans="1:5" s="177" customFormat="1" ht="15.75" customHeight="1">
      <c r="A183" s="189" t="s">
        <v>576</v>
      </c>
      <c r="B183" s="190">
        <v>0</v>
      </c>
      <c r="C183" s="190">
        <v>317865.64</v>
      </c>
      <c r="D183" s="190">
        <v>317865.64</v>
      </c>
      <c r="E183" s="197"/>
    </row>
    <row r="184" spans="1:5" s="177" customFormat="1" ht="15.75" customHeight="1" thickBot="1">
      <c r="A184" s="230" t="s">
        <v>577</v>
      </c>
      <c r="B184" s="231">
        <v>0</v>
      </c>
      <c r="C184" s="231">
        <v>1261356.87</v>
      </c>
      <c r="D184" s="231">
        <v>1261356.87</v>
      </c>
      <c r="E184" s="232"/>
    </row>
    <row r="185" spans="1:5" s="178" customFormat="1" ht="15.75" customHeight="1" thickBot="1">
      <c r="A185" s="183" t="s">
        <v>578</v>
      </c>
      <c r="B185" s="184">
        <f>SUM(B186)</f>
        <v>0</v>
      </c>
      <c r="C185" s="184">
        <f>SUM(C186)</f>
        <v>12286.61</v>
      </c>
      <c r="D185" s="184">
        <f>SUM(D186)</f>
        <v>12286.61</v>
      </c>
      <c r="E185" s="188">
        <f>SUM(D185/C185*100)</f>
        <v>100</v>
      </c>
    </row>
    <row r="186" spans="1:5" s="177" customFormat="1" ht="15.75" customHeight="1" thickBot="1">
      <c r="A186" s="185" t="s">
        <v>579</v>
      </c>
      <c r="B186" s="186">
        <v>0</v>
      </c>
      <c r="C186" s="186">
        <v>12286.61</v>
      </c>
      <c r="D186" s="186">
        <v>12286.61</v>
      </c>
      <c r="E186" s="187"/>
    </row>
    <row r="187" spans="1:5" s="178" customFormat="1" ht="15.75" customHeight="1" thickBot="1">
      <c r="A187" s="183" t="s">
        <v>115</v>
      </c>
      <c r="B187" s="184">
        <f>SUM(B188:B190)</f>
        <v>0</v>
      </c>
      <c r="C187" s="184">
        <f>SUM(C188:C190)</f>
        <v>2734267</v>
      </c>
      <c r="D187" s="184">
        <f>SUM(D188:D190)</f>
        <v>2734267</v>
      </c>
      <c r="E187" s="188">
        <f>SUM(D187/C187*100)</f>
        <v>100</v>
      </c>
    </row>
    <row r="188" spans="1:5" s="177" customFormat="1" ht="15.75" customHeight="1">
      <c r="A188" s="174" t="s">
        <v>203</v>
      </c>
      <c r="B188" s="175">
        <v>0</v>
      </c>
      <c r="C188" s="175">
        <v>2700</v>
      </c>
      <c r="D188" s="175">
        <v>2700</v>
      </c>
      <c r="E188" s="176"/>
    </row>
    <row r="189" spans="1:5" s="177" customFormat="1" ht="15.75" customHeight="1">
      <c r="A189" s="180" t="s">
        <v>580</v>
      </c>
      <c r="B189" s="181">
        <v>0</v>
      </c>
      <c r="C189" s="181">
        <v>22500</v>
      </c>
      <c r="D189" s="181">
        <v>22500</v>
      </c>
      <c r="E189" s="176"/>
    </row>
    <row r="190" spans="1:5" s="177" customFormat="1" ht="15.75" customHeight="1" thickBot="1">
      <c r="A190" s="189" t="s">
        <v>581</v>
      </c>
      <c r="B190" s="190">
        <v>0</v>
      </c>
      <c r="C190" s="190">
        <v>2709067</v>
      </c>
      <c r="D190" s="190">
        <v>2709067</v>
      </c>
      <c r="E190" s="187"/>
    </row>
    <row r="191" spans="1:5" s="178" customFormat="1" ht="15.75" customHeight="1" thickBot="1">
      <c r="A191" s="183" t="s">
        <v>105</v>
      </c>
      <c r="B191" s="184">
        <f>SUM(B192:B202)</f>
        <v>0</v>
      </c>
      <c r="C191" s="184">
        <f>SUM(C192:C202)</f>
        <v>2296455.68</v>
      </c>
      <c r="D191" s="184">
        <f>SUM(D192:D202)</f>
        <v>2296455.68</v>
      </c>
      <c r="E191" s="188">
        <f>SUM(D191/C191*100)</f>
        <v>100</v>
      </c>
    </row>
    <row r="192" spans="1:5" s="177" customFormat="1" ht="15.75" customHeight="1">
      <c r="A192" s="174" t="s">
        <v>204</v>
      </c>
      <c r="B192" s="175">
        <v>0</v>
      </c>
      <c r="C192" s="175">
        <v>5000</v>
      </c>
      <c r="D192" s="175">
        <v>5000</v>
      </c>
      <c r="E192" s="176"/>
    </row>
    <row r="193" spans="1:5" s="177" customFormat="1" ht="15.75" customHeight="1">
      <c r="A193" s="180" t="s">
        <v>205</v>
      </c>
      <c r="B193" s="181">
        <v>0</v>
      </c>
      <c r="C193" s="181">
        <v>20845</v>
      </c>
      <c r="D193" s="181">
        <v>20845</v>
      </c>
      <c r="E193" s="176"/>
    </row>
    <row r="194" spans="1:5" s="177" customFormat="1" ht="15.75" customHeight="1">
      <c r="A194" s="180" t="s">
        <v>206</v>
      </c>
      <c r="B194" s="181">
        <v>0</v>
      </c>
      <c r="C194" s="181">
        <v>319486.38</v>
      </c>
      <c r="D194" s="181">
        <v>319486.38</v>
      </c>
      <c r="E194" s="176"/>
    </row>
    <row r="195" spans="1:5" s="177" customFormat="1" ht="15.75" customHeight="1">
      <c r="A195" s="180" t="s">
        <v>207</v>
      </c>
      <c r="B195" s="181">
        <v>0</v>
      </c>
      <c r="C195" s="181">
        <v>78700</v>
      </c>
      <c r="D195" s="181">
        <v>78700</v>
      </c>
      <c r="E195" s="176"/>
    </row>
    <row r="196" spans="1:5" s="177" customFormat="1" ht="15.75" customHeight="1">
      <c r="A196" s="180" t="s">
        <v>208</v>
      </c>
      <c r="B196" s="181">
        <v>0</v>
      </c>
      <c r="C196" s="181">
        <v>237100</v>
      </c>
      <c r="D196" s="181">
        <v>237100</v>
      </c>
      <c r="E196" s="176"/>
    </row>
    <row r="197" spans="1:5" s="177" customFormat="1" ht="15.75" customHeight="1">
      <c r="A197" s="189" t="s">
        <v>582</v>
      </c>
      <c r="B197" s="190">
        <v>0</v>
      </c>
      <c r="C197" s="190">
        <v>12740</v>
      </c>
      <c r="D197" s="190">
        <v>12740</v>
      </c>
      <c r="E197" s="197"/>
    </row>
    <row r="198" spans="1:5" s="177" customFormat="1" ht="15.75" customHeight="1">
      <c r="A198" s="189" t="s">
        <v>583</v>
      </c>
      <c r="B198" s="190">
        <v>0</v>
      </c>
      <c r="C198" s="190">
        <v>20000</v>
      </c>
      <c r="D198" s="190">
        <v>20000</v>
      </c>
      <c r="E198" s="197"/>
    </row>
    <row r="199" spans="1:5" s="177" customFormat="1" ht="15.75" customHeight="1">
      <c r="A199" s="189" t="s">
        <v>584</v>
      </c>
      <c r="B199" s="190">
        <v>0</v>
      </c>
      <c r="C199" s="190">
        <v>44000</v>
      </c>
      <c r="D199" s="190">
        <v>44000</v>
      </c>
      <c r="E199" s="176"/>
    </row>
    <row r="200" spans="1:5" s="177" customFormat="1" ht="15.75" customHeight="1">
      <c r="A200" s="189" t="s">
        <v>585</v>
      </c>
      <c r="B200" s="190">
        <v>0</v>
      </c>
      <c r="C200" s="190">
        <v>60000</v>
      </c>
      <c r="D200" s="190">
        <v>60000</v>
      </c>
      <c r="E200" s="197"/>
    </row>
    <row r="201" spans="1:5" s="177" customFormat="1" ht="15.75" customHeight="1">
      <c r="A201" s="189" t="s">
        <v>586</v>
      </c>
      <c r="B201" s="190">
        <v>0</v>
      </c>
      <c r="C201" s="190">
        <v>1195584.3</v>
      </c>
      <c r="D201" s="190">
        <v>1195584.3</v>
      </c>
      <c r="E201" s="197"/>
    </row>
    <row r="202" spans="1:5" s="177" customFormat="1" ht="15.75" customHeight="1" thickBot="1">
      <c r="A202" s="189" t="s">
        <v>209</v>
      </c>
      <c r="B202" s="190">
        <v>0</v>
      </c>
      <c r="C202" s="190">
        <v>303000</v>
      </c>
      <c r="D202" s="190">
        <v>303000</v>
      </c>
      <c r="E202" s="187"/>
    </row>
    <row r="203" spans="1:5" s="177" customFormat="1" ht="15.75" customHeight="1" thickBot="1">
      <c r="A203" s="183" t="s">
        <v>587</v>
      </c>
      <c r="B203" s="184">
        <f>SUM(B204)</f>
        <v>0</v>
      </c>
      <c r="C203" s="184">
        <f>SUM(C204)</f>
        <v>526050.55</v>
      </c>
      <c r="D203" s="184">
        <f>SUM(D204)</f>
        <v>526050.55</v>
      </c>
      <c r="E203" s="188">
        <f>SUM(D203/C203*100)</f>
        <v>100</v>
      </c>
    </row>
    <row r="204" spans="1:5" s="177" customFormat="1" ht="15.75" customHeight="1" thickBot="1">
      <c r="A204" s="185" t="s">
        <v>588</v>
      </c>
      <c r="B204" s="186">
        <v>0</v>
      </c>
      <c r="C204" s="186">
        <v>526050.55</v>
      </c>
      <c r="D204" s="186">
        <v>526050.55</v>
      </c>
      <c r="E204" s="187"/>
    </row>
    <row r="205" spans="1:5" s="178" customFormat="1" ht="15.75" customHeight="1" thickBot="1">
      <c r="A205" s="183" t="s">
        <v>49</v>
      </c>
      <c r="B205" s="184">
        <f>SUM(B206:B208)</f>
        <v>6000000</v>
      </c>
      <c r="C205" s="184">
        <f>SUM(C206:C208)</f>
        <v>6180000</v>
      </c>
      <c r="D205" s="184">
        <f>SUM(D206:D208)</f>
        <v>7138573.42</v>
      </c>
      <c r="E205" s="188">
        <f>SUM(D205/C205*100)</f>
        <v>115.51089676375403</v>
      </c>
    </row>
    <row r="206" spans="1:5" s="177" customFormat="1" ht="15.75" customHeight="1">
      <c r="A206" s="174" t="s">
        <v>210</v>
      </c>
      <c r="B206" s="175">
        <v>6000000</v>
      </c>
      <c r="C206" s="175">
        <v>6000000</v>
      </c>
      <c r="D206" s="175">
        <v>6259338.91</v>
      </c>
      <c r="E206" s="176"/>
    </row>
    <row r="207" spans="1:5" s="177" customFormat="1" ht="15.75" customHeight="1">
      <c r="A207" s="180" t="s">
        <v>211</v>
      </c>
      <c r="B207" s="181">
        <v>0</v>
      </c>
      <c r="C207" s="181">
        <v>180000</v>
      </c>
      <c r="D207" s="181">
        <v>189984.51</v>
      </c>
      <c r="E207" s="197"/>
    </row>
    <row r="208" spans="1:5" s="177" customFormat="1" ht="15.75" customHeight="1" thickBot="1">
      <c r="A208" s="230" t="s">
        <v>589</v>
      </c>
      <c r="B208" s="231">
        <v>0</v>
      </c>
      <c r="C208" s="231">
        <v>0</v>
      </c>
      <c r="D208" s="231">
        <v>689250</v>
      </c>
      <c r="E208" s="232"/>
    </row>
    <row r="209" spans="1:5" s="177" customFormat="1" ht="15.75" customHeight="1" thickBot="1">
      <c r="A209" s="233" t="s">
        <v>590</v>
      </c>
      <c r="B209" s="234">
        <v>0</v>
      </c>
      <c r="C209" s="234">
        <v>0</v>
      </c>
      <c r="D209" s="234">
        <v>185000</v>
      </c>
      <c r="E209" s="235" t="s">
        <v>91</v>
      </c>
    </row>
    <row r="210" spans="1:5" s="178" customFormat="1" ht="15.75" customHeight="1" thickBot="1">
      <c r="A210" s="183" t="s">
        <v>50</v>
      </c>
      <c r="B210" s="184">
        <v>0</v>
      </c>
      <c r="C210" s="184">
        <v>0</v>
      </c>
      <c r="D210" s="184">
        <v>351151425.18</v>
      </c>
      <c r="E210" s="188" t="s">
        <v>91</v>
      </c>
    </row>
    <row r="211" spans="1:5" s="178" customFormat="1" ht="15.75" customHeight="1" thickBot="1">
      <c r="A211" s="183" t="s">
        <v>212</v>
      </c>
      <c r="B211" s="191">
        <v>0</v>
      </c>
      <c r="C211" s="191">
        <v>0</v>
      </c>
      <c r="D211" s="191">
        <v>868091</v>
      </c>
      <c r="E211" s="188" t="s">
        <v>91</v>
      </c>
    </row>
    <row r="212" spans="1:5" s="178" customFormat="1" ht="15.75" customHeight="1" thickBot="1">
      <c r="A212" s="183" t="s">
        <v>591</v>
      </c>
      <c r="B212" s="191">
        <f>SUM(B213)</f>
        <v>0</v>
      </c>
      <c r="C212" s="191">
        <f>SUM(C213)</f>
        <v>62106.85</v>
      </c>
      <c r="D212" s="191">
        <f>SUM(D213)</f>
        <v>62106.85</v>
      </c>
      <c r="E212" s="188">
        <f>SUM(D212/C212*100)</f>
        <v>100</v>
      </c>
    </row>
    <row r="213" spans="1:5" s="178" customFormat="1" ht="15.75" customHeight="1" thickBot="1">
      <c r="A213" s="236" t="s">
        <v>576</v>
      </c>
      <c r="B213" s="239">
        <v>0</v>
      </c>
      <c r="C213" s="239">
        <v>62106.85</v>
      </c>
      <c r="D213" s="239">
        <v>62106.85</v>
      </c>
      <c r="E213" s="238"/>
    </row>
    <row r="214" spans="1:5" s="26" customFormat="1" ht="15.75" customHeight="1" thickBot="1">
      <c r="A214" s="183" t="s">
        <v>592</v>
      </c>
      <c r="B214" s="191">
        <f>SUM(B215:B221)</f>
        <v>0</v>
      </c>
      <c r="C214" s="191">
        <f>SUM(C215:C221)</f>
        <v>7933323.52</v>
      </c>
      <c r="D214" s="191">
        <f>SUM(D215:D221)</f>
        <v>7933323.52</v>
      </c>
      <c r="E214" s="188">
        <f>SUM(D214/C214*100)</f>
        <v>100</v>
      </c>
    </row>
    <row r="215" spans="1:5" s="26" customFormat="1" ht="15.75" customHeight="1">
      <c r="A215" s="194" t="s">
        <v>593</v>
      </c>
      <c r="B215" s="228">
        <v>0</v>
      </c>
      <c r="C215" s="228">
        <v>154000</v>
      </c>
      <c r="D215" s="228">
        <v>154000</v>
      </c>
      <c r="E215" s="196"/>
    </row>
    <row r="216" spans="1:5" s="26" customFormat="1" ht="15.75" customHeight="1">
      <c r="A216" s="180" t="s">
        <v>594</v>
      </c>
      <c r="B216" s="229">
        <v>0</v>
      </c>
      <c r="C216" s="229">
        <v>339360</v>
      </c>
      <c r="D216" s="229">
        <v>339360</v>
      </c>
      <c r="E216" s="197"/>
    </row>
    <row r="217" spans="1:5" s="26" customFormat="1" ht="15.75" customHeight="1">
      <c r="A217" s="180" t="s">
        <v>595</v>
      </c>
      <c r="B217" s="229">
        <v>0</v>
      </c>
      <c r="C217" s="229">
        <v>345000</v>
      </c>
      <c r="D217" s="229">
        <v>345000</v>
      </c>
      <c r="E217" s="197"/>
    </row>
    <row r="218" spans="1:5" s="26" customFormat="1" ht="15.75" customHeight="1">
      <c r="A218" s="180" t="s">
        <v>576</v>
      </c>
      <c r="B218" s="229">
        <v>0</v>
      </c>
      <c r="C218" s="229">
        <v>1055816.52</v>
      </c>
      <c r="D218" s="229">
        <v>1055816.52</v>
      </c>
      <c r="E218" s="197"/>
    </row>
    <row r="219" spans="1:5" s="26" customFormat="1" ht="15.75" customHeight="1">
      <c r="A219" s="180" t="s">
        <v>596</v>
      </c>
      <c r="B219" s="229">
        <v>0</v>
      </c>
      <c r="C219" s="229">
        <v>2797978</v>
      </c>
      <c r="D219" s="229">
        <v>2797978</v>
      </c>
      <c r="E219" s="197"/>
    </row>
    <row r="220" spans="1:5" s="26" customFormat="1" ht="15.75" customHeight="1">
      <c r="A220" s="180" t="s">
        <v>597</v>
      </c>
      <c r="B220" s="229">
        <v>0</v>
      </c>
      <c r="C220" s="229">
        <v>1983679</v>
      </c>
      <c r="D220" s="229">
        <v>1983679</v>
      </c>
      <c r="E220" s="197"/>
    </row>
    <row r="221" spans="1:5" s="26" customFormat="1" ht="15.75" customHeight="1" thickBot="1">
      <c r="A221" s="230" t="s">
        <v>575</v>
      </c>
      <c r="B221" s="240">
        <v>0</v>
      </c>
      <c r="C221" s="240">
        <v>1257490</v>
      </c>
      <c r="D221" s="240">
        <v>1257490</v>
      </c>
      <c r="E221" s="232"/>
    </row>
    <row r="222" spans="1:5" s="26" customFormat="1" ht="15.75" customHeight="1" thickBot="1">
      <c r="A222" s="183" t="s">
        <v>598</v>
      </c>
      <c r="B222" s="191">
        <f>SUM(B223)</f>
        <v>0</v>
      </c>
      <c r="C222" s="191">
        <f>SUM(C223)</f>
        <v>209960</v>
      </c>
      <c r="D222" s="191">
        <f>SUM(D223)</f>
        <v>209960</v>
      </c>
      <c r="E222" s="188">
        <f>SUM(D222/C222*100)</f>
        <v>100</v>
      </c>
    </row>
    <row r="223" spans="1:5" s="26" customFormat="1" ht="15.75" customHeight="1" thickBot="1">
      <c r="A223" s="236" t="s">
        <v>599</v>
      </c>
      <c r="B223" s="239">
        <v>0</v>
      </c>
      <c r="C223" s="239">
        <v>209960</v>
      </c>
      <c r="D223" s="239">
        <v>209960</v>
      </c>
      <c r="E223" s="238"/>
    </row>
    <row r="224" spans="1:6" s="16" customFormat="1" ht="15.75" customHeight="1">
      <c r="A224" s="79" t="s">
        <v>104</v>
      </c>
      <c r="B224" s="123">
        <f>SUM(B163,B168,B169,B171,B185,B187,B191,B203,B205,B209:B212,B214,B222)</f>
        <v>30834700</v>
      </c>
      <c r="C224" s="123">
        <f>SUM(C163,C168,C169,C171,C185,C187,C191,C203,C205,C209:C212,C214,C222)</f>
        <v>54371440.69999999</v>
      </c>
      <c r="D224" s="123">
        <f>SUM(D163,D168,D169,D171,D185,D187,D191,D203,D205,D209:D212,D214,D222)</f>
        <v>407534530.3</v>
      </c>
      <c r="E224" s="62">
        <f>SUM(D224/C224*100)</f>
        <v>749.5378548981508</v>
      </c>
      <c r="F224" s="12"/>
    </row>
    <row r="225" spans="1:5" s="16" customFormat="1" ht="15.75" customHeight="1" thickBot="1">
      <c r="A225" s="122" t="s">
        <v>154</v>
      </c>
      <c r="B225" s="123">
        <f>SUM(B209:B211)</f>
        <v>0</v>
      </c>
      <c r="C225" s="123">
        <f>SUM(C209:C211)</f>
        <v>0</v>
      </c>
      <c r="D225" s="123">
        <f>SUM(D209:D211)</f>
        <v>352204516.18</v>
      </c>
      <c r="E225" s="121" t="s">
        <v>91</v>
      </c>
    </row>
    <row r="226" spans="1:5" ht="15.75" customHeight="1" thickBot="1">
      <c r="A226" s="118" t="s">
        <v>600</v>
      </c>
      <c r="B226" s="124">
        <f>SUM(B224)</f>
        <v>30834700</v>
      </c>
      <c r="C226" s="119">
        <f>SUM(C224)</f>
        <v>54371440.69999999</v>
      </c>
      <c r="D226" s="119">
        <f>SUM(D224-D225)</f>
        <v>55330014.120000005</v>
      </c>
      <c r="E226" s="117">
        <f>SUM(D226/C226*100)</f>
        <v>101.76300904971241</v>
      </c>
    </row>
    <row r="227" spans="1:6" s="17" customFormat="1" ht="15.75" customHeight="1" thickBot="1">
      <c r="A227" s="37"/>
      <c r="B227" s="77"/>
      <c r="C227" s="77"/>
      <c r="D227" s="77"/>
      <c r="E227" s="116"/>
      <c r="F227" s="27"/>
    </row>
    <row r="228" spans="1:5" s="17" customFormat="1" ht="15.75" customHeight="1">
      <c r="A228" s="78" t="s">
        <v>51</v>
      </c>
      <c r="B228" s="3">
        <f>SUM(B84,B152,B160,B224,)</f>
        <v>160848700</v>
      </c>
      <c r="C228" s="3">
        <f>SUM(C84,C152,C160,C224,)</f>
        <v>197275040.7</v>
      </c>
      <c r="D228" s="3">
        <f>SUM(D84,D152,D160,D224,)</f>
        <v>561992241.02</v>
      </c>
      <c r="E228" s="125">
        <f>SUM(D228/C228*100)</f>
        <v>284.87751873012286</v>
      </c>
    </row>
    <row r="229" spans="1:5" s="17" customFormat="1" ht="15.75" customHeight="1" thickBot="1">
      <c r="A229" s="58" t="s">
        <v>155</v>
      </c>
      <c r="B229" s="21">
        <v>0</v>
      </c>
      <c r="C229" s="21">
        <v>0</v>
      </c>
      <c r="D229" s="15">
        <f>SUM(D225)</f>
        <v>352204516.18</v>
      </c>
      <c r="E229" s="126" t="s">
        <v>91</v>
      </c>
    </row>
    <row r="230" spans="1:5" s="80" customFormat="1" ht="15.75" customHeight="1" thickBot="1">
      <c r="A230" s="127" t="s">
        <v>52</v>
      </c>
      <c r="B230" s="128">
        <f>SUM(B228:B229)</f>
        <v>160848700</v>
      </c>
      <c r="C230" s="128">
        <f>SUM(C228:C229)</f>
        <v>197275040.7</v>
      </c>
      <c r="D230" s="128">
        <f>SUM(D228-D229)</f>
        <v>209787724.83999997</v>
      </c>
      <c r="E230" s="117">
        <f>SUM(D230/C230*100)</f>
        <v>106.34276089646247</v>
      </c>
    </row>
    <row r="231" spans="1:5" s="80" customFormat="1" ht="15.75" customHeight="1">
      <c r="A231" s="38"/>
      <c r="B231" s="153"/>
      <c r="C231" s="153"/>
      <c r="D231" s="153"/>
      <c r="E231" s="143"/>
    </row>
    <row r="232" spans="1:5" s="1" customFormat="1" ht="15.75" customHeight="1">
      <c r="A232" s="28"/>
      <c r="B232" s="29"/>
      <c r="C232" s="29"/>
      <c r="D232" s="29"/>
      <c r="E232" s="30"/>
    </row>
    <row r="233" spans="1:5" ht="15.75" customHeight="1" thickBot="1">
      <c r="A233" s="38" t="s">
        <v>605</v>
      </c>
      <c r="B233" s="39"/>
      <c r="C233" s="39"/>
      <c r="D233" s="39"/>
      <c r="E233" s="40"/>
    </row>
    <row r="234" spans="1:6" ht="15.75" customHeight="1">
      <c r="A234" s="2"/>
      <c r="B234" s="3" t="s">
        <v>90</v>
      </c>
      <c r="C234" s="3" t="s">
        <v>16</v>
      </c>
      <c r="D234" s="3" t="s">
        <v>4</v>
      </c>
      <c r="E234" s="4" t="s">
        <v>17</v>
      </c>
      <c r="F234" s="241"/>
    </row>
    <row r="235" spans="1:5" ht="15.75" customHeight="1" thickBot="1">
      <c r="A235" s="6" t="s">
        <v>84</v>
      </c>
      <c r="B235" s="7" t="s">
        <v>18</v>
      </c>
      <c r="C235" s="7" t="s">
        <v>18</v>
      </c>
      <c r="D235" s="7" t="s">
        <v>19</v>
      </c>
      <c r="E235" s="8"/>
    </row>
    <row r="236" spans="1:5" ht="15.75" customHeight="1" thickBot="1">
      <c r="A236" s="122" t="s">
        <v>96</v>
      </c>
      <c r="B236" s="192"/>
      <c r="C236" s="192"/>
      <c r="D236" s="192"/>
      <c r="E236" s="193"/>
    </row>
    <row r="237" spans="1:8" ht="15.75" customHeight="1" thickBot="1">
      <c r="A237" s="208" t="s">
        <v>53</v>
      </c>
      <c r="B237" s="209">
        <f>SUM(B238:B242)</f>
        <v>273000</v>
      </c>
      <c r="C237" s="209">
        <f>SUM(C238:C242)</f>
        <v>273000</v>
      </c>
      <c r="D237" s="209">
        <f>SUM(D238:D242)</f>
        <v>227901.00000000003</v>
      </c>
      <c r="E237" s="170">
        <f>SUM(D237/C237*100)</f>
        <v>83.48021978021978</v>
      </c>
      <c r="F237" s="11">
        <f>SUM(B237)</f>
        <v>273000</v>
      </c>
      <c r="G237" s="11">
        <f>SUM(C237)</f>
        <v>273000</v>
      </c>
      <c r="H237" s="11">
        <f>SUM(D237)</f>
        <v>227901.00000000003</v>
      </c>
    </row>
    <row r="238" spans="1:5" s="177" customFormat="1" ht="15.75" customHeight="1">
      <c r="A238" s="174" t="s">
        <v>213</v>
      </c>
      <c r="B238" s="175">
        <v>203000</v>
      </c>
      <c r="C238" s="175">
        <v>203000</v>
      </c>
      <c r="D238" s="175">
        <v>166204.2</v>
      </c>
      <c r="E238" s="176"/>
    </row>
    <row r="239" spans="1:5" s="177" customFormat="1" ht="15.75" customHeight="1">
      <c r="A239" s="180" t="s">
        <v>214</v>
      </c>
      <c r="B239" s="181">
        <v>70000</v>
      </c>
      <c r="C239" s="181">
        <v>70000</v>
      </c>
      <c r="D239" s="181">
        <v>41709.6</v>
      </c>
      <c r="E239" s="176"/>
    </row>
    <row r="240" spans="1:5" s="177" customFormat="1" ht="15.75" customHeight="1">
      <c r="A240" s="180" t="s">
        <v>215</v>
      </c>
      <c r="B240" s="181">
        <v>0</v>
      </c>
      <c r="C240" s="181">
        <v>0</v>
      </c>
      <c r="D240" s="181">
        <v>6988.8</v>
      </c>
      <c r="E240" s="176"/>
    </row>
    <row r="241" spans="1:5" s="177" customFormat="1" ht="15.75" customHeight="1">
      <c r="A241" s="180" t="s">
        <v>216</v>
      </c>
      <c r="B241" s="181">
        <v>0</v>
      </c>
      <c r="C241" s="181">
        <v>0</v>
      </c>
      <c r="D241" s="181">
        <v>4999.2</v>
      </c>
      <c r="E241" s="176"/>
    </row>
    <row r="242" spans="1:5" s="177" customFormat="1" ht="15.75" customHeight="1" thickBot="1">
      <c r="A242" s="189" t="s">
        <v>217</v>
      </c>
      <c r="B242" s="190">
        <v>0</v>
      </c>
      <c r="C242" s="190">
        <v>0</v>
      </c>
      <c r="D242" s="190">
        <v>7999.2</v>
      </c>
      <c r="E242" s="187"/>
    </row>
    <row r="243" spans="1:8" ht="15.75" customHeight="1" thickBot="1">
      <c r="A243" s="208" t="s">
        <v>54</v>
      </c>
      <c r="B243" s="209">
        <f>SUM(B244:B245)</f>
        <v>10000</v>
      </c>
      <c r="C243" s="209">
        <f>SUM(C244:C245)</f>
        <v>43300</v>
      </c>
      <c r="D243" s="209">
        <f>SUM(D244:D245)</f>
        <v>33300</v>
      </c>
      <c r="E243" s="170">
        <f>SUM(D243/C243*100)</f>
        <v>76.905311778291</v>
      </c>
      <c r="F243" s="11">
        <f>SUM(B243)</f>
        <v>10000</v>
      </c>
      <c r="G243" s="11">
        <f>SUM(C243)</f>
        <v>43300</v>
      </c>
      <c r="H243" s="11">
        <f>SUM(D243)</f>
        <v>33300</v>
      </c>
    </row>
    <row r="244" spans="1:5" s="177" customFormat="1" ht="15.75" customHeight="1">
      <c r="A244" s="174" t="s">
        <v>218</v>
      </c>
      <c r="B244" s="175">
        <v>0</v>
      </c>
      <c r="C244" s="175">
        <v>33300</v>
      </c>
      <c r="D244" s="175">
        <v>33300</v>
      </c>
      <c r="E244" s="176"/>
    </row>
    <row r="245" spans="1:5" s="177" customFormat="1" ht="15.75" customHeight="1" thickBot="1">
      <c r="A245" s="189" t="s">
        <v>219</v>
      </c>
      <c r="B245" s="190">
        <v>10000</v>
      </c>
      <c r="C245" s="190">
        <v>10000</v>
      </c>
      <c r="D245" s="190">
        <v>0</v>
      </c>
      <c r="E245" s="187"/>
    </row>
    <row r="246" spans="1:8" ht="15.75" customHeight="1" thickBot="1">
      <c r="A246" s="208" t="s">
        <v>92</v>
      </c>
      <c r="B246" s="209">
        <f>SUM(B247:B249)</f>
        <v>690000</v>
      </c>
      <c r="C246" s="209">
        <f>SUM(C247:C249)</f>
        <v>2791957</v>
      </c>
      <c r="D246" s="209">
        <f>SUM(D247:D249)</f>
        <v>2101957</v>
      </c>
      <c r="E246" s="170">
        <f>SUM(D246/C246*100)</f>
        <v>75.28615232970995</v>
      </c>
      <c r="F246" s="11">
        <f>SUM(B246)</f>
        <v>690000</v>
      </c>
      <c r="G246" s="11">
        <f>SUM(C246)</f>
        <v>2791957</v>
      </c>
      <c r="H246" s="11">
        <f>SUM(D246)</f>
        <v>2101957</v>
      </c>
    </row>
    <row r="247" spans="1:5" s="177" customFormat="1" ht="15.75" customHeight="1">
      <c r="A247" s="194" t="s">
        <v>222</v>
      </c>
      <c r="B247" s="195">
        <v>650000</v>
      </c>
      <c r="C247" s="195">
        <v>989360</v>
      </c>
      <c r="D247" s="195">
        <v>339360</v>
      </c>
      <c r="E247" s="196"/>
    </row>
    <row r="248" spans="1:5" s="177" customFormat="1" ht="15.75" customHeight="1">
      <c r="A248" s="174" t="s">
        <v>220</v>
      </c>
      <c r="B248" s="175">
        <v>0</v>
      </c>
      <c r="C248" s="175">
        <v>1762597</v>
      </c>
      <c r="D248" s="175">
        <v>1762597</v>
      </c>
      <c r="E248" s="176"/>
    </row>
    <row r="249" spans="1:5" s="177" customFormat="1" ht="15.75" customHeight="1" thickBot="1">
      <c r="A249" s="189" t="s">
        <v>221</v>
      </c>
      <c r="B249" s="190">
        <v>40000</v>
      </c>
      <c r="C249" s="190">
        <v>40000</v>
      </c>
      <c r="D249" s="190">
        <v>0</v>
      </c>
      <c r="E249" s="198"/>
    </row>
    <row r="250" spans="1:8" ht="15.75" customHeight="1" thickBot="1">
      <c r="A250" s="208" t="s">
        <v>100</v>
      </c>
      <c r="B250" s="209">
        <f>SUM(B251:B252)</f>
        <v>10000</v>
      </c>
      <c r="C250" s="209">
        <f>SUM(C251:C252)</f>
        <v>14000</v>
      </c>
      <c r="D250" s="209">
        <f>SUM(D251:D252)</f>
        <v>14000</v>
      </c>
      <c r="E250" s="170">
        <f>SUM(D250/C250*100)</f>
        <v>100</v>
      </c>
      <c r="F250" s="11">
        <f>SUM(B250)</f>
        <v>10000</v>
      </c>
      <c r="G250" s="11">
        <f>SUM(C250)</f>
        <v>14000</v>
      </c>
      <c r="H250" s="11">
        <f>SUM(D250)</f>
        <v>14000</v>
      </c>
    </row>
    <row r="251" spans="1:5" s="177" customFormat="1" ht="15.75" customHeight="1">
      <c r="A251" s="194" t="s">
        <v>223</v>
      </c>
      <c r="B251" s="195">
        <v>0</v>
      </c>
      <c r="C251" s="195">
        <v>4000</v>
      </c>
      <c r="D251" s="195">
        <v>4000</v>
      </c>
      <c r="E251" s="196"/>
    </row>
    <row r="252" spans="1:5" s="177" customFormat="1" ht="15.75" customHeight="1" thickBot="1">
      <c r="A252" s="189" t="s">
        <v>224</v>
      </c>
      <c r="B252" s="190">
        <v>10000</v>
      </c>
      <c r="C252" s="190">
        <v>10000</v>
      </c>
      <c r="D252" s="190">
        <v>10000</v>
      </c>
      <c r="E252" s="198"/>
    </row>
    <row r="253" spans="1:8" ht="15.75" customHeight="1" thickBot="1">
      <c r="A253" s="208" t="s">
        <v>106</v>
      </c>
      <c r="B253" s="209">
        <f>SUM(B254:B255)</f>
        <v>1027000</v>
      </c>
      <c r="C253" s="209">
        <f>SUM(C254:C255)</f>
        <v>1433000</v>
      </c>
      <c r="D253" s="209">
        <f>SUM(D254:D255)</f>
        <v>1288288.1300000001</v>
      </c>
      <c r="E253" s="170">
        <f>SUM(D253/C253*100)</f>
        <v>89.90147452896024</v>
      </c>
      <c r="F253" s="11">
        <f>SUM(B253)</f>
        <v>1027000</v>
      </c>
      <c r="G253" s="11">
        <f>SUM(C253)</f>
        <v>1433000</v>
      </c>
      <c r="H253" s="11">
        <f>SUM(D253)</f>
        <v>1288288.1300000001</v>
      </c>
    </row>
    <row r="254" spans="1:5" s="177" customFormat="1" ht="15.75" customHeight="1">
      <c r="A254" s="194" t="s">
        <v>225</v>
      </c>
      <c r="B254" s="195">
        <v>1027000</v>
      </c>
      <c r="C254" s="195">
        <v>1047000</v>
      </c>
      <c r="D254" s="195">
        <v>1017189.8</v>
      </c>
      <c r="E254" s="196"/>
    </row>
    <row r="255" spans="1:5" s="177" customFormat="1" ht="15.75" customHeight="1" thickBot="1">
      <c r="A255" s="185" t="s">
        <v>226</v>
      </c>
      <c r="B255" s="186">
        <v>0</v>
      </c>
      <c r="C255" s="186">
        <v>386000</v>
      </c>
      <c r="D255" s="186">
        <v>271098.33</v>
      </c>
      <c r="E255" s="187"/>
    </row>
    <row r="256" spans="1:8" s="178" customFormat="1" ht="15.75" customHeight="1" thickBot="1">
      <c r="A256" s="208" t="s">
        <v>227</v>
      </c>
      <c r="B256" s="209">
        <v>580000</v>
      </c>
      <c r="C256" s="209">
        <v>1112050.55</v>
      </c>
      <c r="D256" s="209">
        <v>582363</v>
      </c>
      <c r="E256" s="170">
        <f>SUM(D256/C256*100)</f>
        <v>52.36839278574161</v>
      </c>
      <c r="F256" s="11">
        <f aca="true" t="shared" si="2" ref="F256:H257">SUM(B256)</f>
        <v>580000</v>
      </c>
      <c r="G256" s="11">
        <f t="shared" si="2"/>
        <v>1112050.55</v>
      </c>
      <c r="H256" s="11">
        <f t="shared" si="2"/>
        <v>582363</v>
      </c>
    </row>
    <row r="257" spans="1:8" ht="15.75" customHeight="1" thickBot="1">
      <c r="A257" s="208" t="s">
        <v>55</v>
      </c>
      <c r="B257" s="209">
        <f>SUM(B258:B300)</f>
        <v>4791300</v>
      </c>
      <c r="C257" s="209">
        <f>SUM(C258:C300)</f>
        <v>8622500</v>
      </c>
      <c r="D257" s="209">
        <f>SUM(D258:D300)</f>
        <v>8210945.25</v>
      </c>
      <c r="E257" s="170">
        <f>SUM(D257/C257*100)</f>
        <v>95.22696723688026</v>
      </c>
      <c r="F257" s="11">
        <f t="shared" si="2"/>
        <v>4791300</v>
      </c>
      <c r="G257" s="11">
        <f t="shared" si="2"/>
        <v>8622500</v>
      </c>
      <c r="H257" s="11">
        <f t="shared" si="2"/>
        <v>8210945.25</v>
      </c>
    </row>
    <row r="258" spans="1:6" s="177" customFormat="1" ht="15.75" customHeight="1">
      <c r="A258" s="194" t="s">
        <v>228</v>
      </c>
      <c r="B258" s="195">
        <v>70000</v>
      </c>
      <c r="C258" s="195">
        <v>70000</v>
      </c>
      <c r="D258" s="195">
        <v>5352.51</v>
      </c>
      <c r="E258" s="196"/>
      <c r="F258" s="182"/>
    </row>
    <row r="259" spans="1:6" s="177" customFormat="1" ht="15.75" customHeight="1">
      <c r="A259" s="180" t="s">
        <v>229</v>
      </c>
      <c r="B259" s="181">
        <v>1300</v>
      </c>
      <c r="C259" s="181">
        <v>1300</v>
      </c>
      <c r="D259" s="181">
        <v>1300</v>
      </c>
      <c r="E259" s="197"/>
      <c r="F259" s="182"/>
    </row>
    <row r="260" spans="1:6" s="177" customFormat="1" ht="15.75" customHeight="1">
      <c r="A260" s="180" t="s">
        <v>230</v>
      </c>
      <c r="B260" s="181">
        <v>0</v>
      </c>
      <c r="C260" s="181">
        <v>41000</v>
      </c>
      <c r="D260" s="181">
        <v>41040</v>
      </c>
      <c r="E260" s="197"/>
      <c r="F260" s="182"/>
    </row>
    <row r="261" spans="1:6" s="177" customFormat="1" ht="15.75" customHeight="1">
      <c r="A261" s="180" t="s">
        <v>231</v>
      </c>
      <c r="B261" s="181">
        <v>0</v>
      </c>
      <c r="C261" s="181">
        <v>20000</v>
      </c>
      <c r="D261" s="181">
        <v>19200</v>
      </c>
      <c r="E261" s="197"/>
      <c r="F261" s="182"/>
    </row>
    <row r="262" spans="1:6" s="177" customFormat="1" ht="15.75" customHeight="1">
      <c r="A262" s="180" t="s">
        <v>606</v>
      </c>
      <c r="B262" s="181">
        <v>0</v>
      </c>
      <c r="C262" s="181">
        <v>0</v>
      </c>
      <c r="D262" s="181">
        <v>58000</v>
      </c>
      <c r="E262" s="197"/>
      <c r="F262" s="182"/>
    </row>
    <row r="263" spans="1:6" s="177" customFormat="1" ht="15.75" customHeight="1">
      <c r="A263" s="180" t="s">
        <v>232</v>
      </c>
      <c r="B263" s="181">
        <v>1000000</v>
      </c>
      <c r="C263" s="181">
        <v>4018000</v>
      </c>
      <c r="D263" s="181"/>
      <c r="E263" s="197"/>
      <c r="F263" s="182"/>
    </row>
    <row r="264" spans="1:6" s="177" customFormat="1" ht="15.75" customHeight="1">
      <c r="A264" s="180" t="s">
        <v>609</v>
      </c>
      <c r="B264" s="181"/>
      <c r="C264" s="181"/>
      <c r="D264" s="181">
        <v>142346</v>
      </c>
      <c r="E264" s="197"/>
      <c r="F264" s="182"/>
    </row>
    <row r="265" spans="1:6" s="177" customFormat="1" ht="15.75" customHeight="1">
      <c r="A265" s="180" t="s">
        <v>728</v>
      </c>
      <c r="B265" s="181"/>
      <c r="C265" s="181"/>
      <c r="D265" s="181">
        <v>46000</v>
      </c>
      <c r="E265" s="197"/>
      <c r="F265" s="182"/>
    </row>
    <row r="266" spans="1:6" s="177" customFormat="1" ht="15.75" customHeight="1">
      <c r="A266" s="180" t="s">
        <v>610</v>
      </c>
      <c r="B266" s="181"/>
      <c r="C266" s="181"/>
      <c r="D266" s="181">
        <v>102000</v>
      </c>
      <c r="E266" s="197"/>
      <c r="F266" s="182"/>
    </row>
    <row r="267" spans="1:6" s="177" customFormat="1" ht="15.75" customHeight="1">
      <c r="A267" s="180" t="s">
        <v>611</v>
      </c>
      <c r="B267" s="181"/>
      <c r="C267" s="181"/>
      <c r="D267" s="181">
        <v>11736</v>
      </c>
      <c r="E267" s="197"/>
      <c r="F267" s="182"/>
    </row>
    <row r="268" spans="1:6" s="177" customFormat="1" ht="15.75" customHeight="1">
      <c r="A268" s="180" t="s">
        <v>612</v>
      </c>
      <c r="B268" s="181"/>
      <c r="C268" s="181"/>
      <c r="D268" s="181">
        <v>287328</v>
      </c>
      <c r="E268" s="197"/>
      <c r="F268" s="182"/>
    </row>
    <row r="269" spans="1:6" s="177" customFormat="1" ht="15.75" customHeight="1">
      <c r="A269" s="180" t="s">
        <v>613</v>
      </c>
      <c r="B269" s="181"/>
      <c r="C269" s="181"/>
      <c r="D269" s="181">
        <v>14160</v>
      </c>
      <c r="E269" s="197"/>
      <c r="F269" s="182"/>
    </row>
    <row r="270" spans="1:6" s="177" customFormat="1" ht="15.75" customHeight="1">
      <c r="A270" s="180" t="s">
        <v>614</v>
      </c>
      <c r="B270" s="181"/>
      <c r="C270" s="181"/>
      <c r="D270" s="181">
        <v>59966</v>
      </c>
      <c r="E270" s="197"/>
      <c r="F270" s="182"/>
    </row>
    <row r="271" spans="1:6" s="177" customFormat="1" ht="15.75" customHeight="1">
      <c r="A271" s="180" t="s">
        <v>616</v>
      </c>
      <c r="B271" s="181"/>
      <c r="C271" s="181"/>
      <c r="D271" s="181">
        <v>17222.4</v>
      </c>
      <c r="E271" s="197"/>
      <c r="F271" s="182"/>
    </row>
    <row r="272" spans="1:6" s="177" customFormat="1" ht="15.75" customHeight="1">
      <c r="A272" s="180" t="s">
        <v>615</v>
      </c>
      <c r="B272" s="181"/>
      <c r="C272" s="181"/>
      <c r="D272" s="181">
        <v>1456753</v>
      </c>
      <c r="E272" s="197"/>
      <c r="F272" s="182"/>
    </row>
    <row r="273" spans="1:6" s="177" customFormat="1" ht="15.75" customHeight="1">
      <c r="A273" s="180" t="s">
        <v>617</v>
      </c>
      <c r="B273" s="181"/>
      <c r="C273" s="181"/>
      <c r="D273" s="181">
        <v>164616</v>
      </c>
      <c r="E273" s="197"/>
      <c r="F273" s="182"/>
    </row>
    <row r="274" spans="1:6" s="177" customFormat="1" ht="15.75" customHeight="1">
      <c r="A274" s="180" t="s">
        <v>618</v>
      </c>
      <c r="B274" s="181"/>
      <c r="C274" s="181"/>
      <c r="D274" s="181">
        <v>14400</v>
      </c>
      <c r="E274" s="197"/>
      <c r="F274" s="182"/>
    </row>
    <row r="275" spans="1:6" s="177" customFormat="1" ht="15.75" customHeight="1">
      <c r="A275" s="180" t="s">
        <v>619</v>
      </c>
      <c r="B275" s="181"/>
      <c r="C275" s="181"/>
      <c r="D275" s="181">
        <v>472693.2</v>
      </c>
      <c r="E275" s="197"/>
      <c r="F275" s="182"/>
    </row>
    <row r="276" spans="1:6" s="177" customFormat="1" ht="15.75" customHeight="1">
      <c r="A276" s="180" t="s">
        <v>620</v>
      </c>
      <c r="B276" s="181"/>
      <c r="C276" s="181"/>
      <c r="D276" s="181">
        <v>18241.2</v>
      </c>
      <c r="E276" s="197"/>
      <c r="F276" s="182"/>
    </row>
    <row r="277" spans="1:6" s="177" customFormat="1" ht="15.75" customHeight="1">
      <c r="A277" s="180" t="s">
        <v>621</v>
      </c>
      <c r="B277" s="181"/>
      <c r="C277" s="181"/>
      <c r="D277" s="181">
        <v>69264</v>
      </c>
      <c r="E277" s="197"/>
      <c r="F277" s="182"/>
    </row>
    <row r="278" spans="1:6" s="177" customFormat="1" ht="15.75" customHeight="1">
      <c r="A278" s="180" t="s">
        <v>622</v>
      </c>
      <c r="B278" s="181"/>
      <c r="C278" s="181"/>
      <c r="D278" s="181">
        <v>238123.6</v>
      </c>
      <c r="E278" s="197"/>
      <c r="F278" s="182"/>
    </row>
    <row r="279" spans="1:6" s="177" customFormat="1" ht="15.75" customHeight="1">
      <c r="A279" s="180" t="s">
        <v>623</v>
      </c>
      <c r="B279" s="181"/>
      <c r="C279" s="181"/>
      <c r="D279" s="181">
        <v>49902</v>
      </c>
      <c r="E279" s="197"/>
      <c r="F279" s="182"/>
    </row>
    <row r="280" spans="1:6" s="177" customFormat="1" ht="15.75" customHeight="1">
      <c r="A280" s="180" t="s">
        <v>608</v>
      </c>
      <c r="B280" s="181">
        <v>0</v>
      </c>
      <c r="C280" s="181">
        <v>84000</v>
      </c>
      <c r="D280" s="181">
        <v>49200</v>
      </c>
      <c r="E280" s="197"/>
      <c r="F280" s="182"/>
    </row>
    <row r="281" spans="1:6" s="177" customFormat="1" ht="15.75" customHeight="1">
      <c r="A281" s="180" t="s">
        <v>607</v>
      </c>
      <c r="B281" s="181">
        <v>0</v>
      </c>
      <c r="C281" s="181">
        <v>13000</v>
      </c>
      <c r="D281" s="181">
        <v>12684</v>
      </c>
      <c r="E281" s="242"/>
      <c r="F281" s="182"/>
    </row>
    <row r="282" spans="1:6" s="177" customFormat="1" ht="15.75" customHeight="1">
      <c r="A282" s="180" t="s">
        <v>624</v>
      </c>
      <c r="B282" s="181">
        <v>0</v>
      </c>
      <c r="C282" s="181">
        <v>15000</v>
      </c>
      <c r="D282" s="181">
        <v>15000</v>
      </c>
      <c r="E282" s="242"/>
      <c r="F282" s="182"/>
    </row>
    <row r="283" spans="1:6" s="177" customFormat="1" ht="15.75" customHeight="1">
      <c r="A283" s="180" t="s">
        <v>625</v>
      </c>
      <c r="B283" s="181">
        <v>0</v>
      </c>
      <c r="C283" s="181">
        <v>80000</v>
      </c>
      <c r="D283" s="181">
        <v>0</v>
      </c>
      <c r="E283" s="242"/>
      <c r="F283" s="182"/>
    </row>
    <row r="284" spans="1:6" s="177" customFormat="1" ht="15.75" customHeight="1">
      <c r="A284" s="180" t="s">
        <v>233</v>
      </c>
      <c r="B284" s="181">
        <v>0</v>
      </c>
      <c r="C284" s="181">
        <v>10400</v>
      </c>
      <c r="D284" s="181">
        <v>10386</v>
      </c>
      <c r="E284" s="197"/>
      <c r="F284" s="182"/>
    </row>
    <row r="285" spans="1:6" s="177" customFormat="1" ht="15.75" customHeight="1">
      <c r="A285" s="180" t="s">
        <v>626</v>
      </c>
      <c r="B285" s="181">
        <v>0</v>
      </c>
      <c r="C285" s="181">
        <v>0</v>
      </c>
      <c r="D285" s="181">
        <v>414929</v>
      </c>
      <c r="E285" s="197"/>
      <c r="F285" s="182"/>
    </row>
    <row r="286" spans="1:6" s="177" customFormat="1" ht="15.75" customHeight="1">
      <c r="A286" s="180" t="s">
        <v>627</v>
      </c>
      <c r="B286" s="181">
        <v>0</v>
      </c>
      <c r="C286" s="181">
        <v>27000</v>
      </c>
      <c r="D286" s="181">
        <v>398782</v>
      </c>
      <c r="E286" s="197"/>
      <c r="F286" s="182"/>
    </row>
    <row r="287" spans="1:6" s="177" customFormat="1" ht="15.75" customHeight="1">
      <c r="A287" s="180" t="s">
        <v>234</v>
      </c>
      <c r="B287" s="181">
        <v>0</v>
      </c>
      <c r="C287" s="181">
        <v>8800</v>
      </c>
      <c r="D287" s="181">
        <v>8798</v>
      </c>
      <c r="E287" s="197"/>
      <c r="F287" s="182"/>
    </row>
    <row r="288" spans="1:6" s="177" customFormat="1" ht="15.75" customHeight="1">
      <c r="A288" s="180" t="s">
        <v>235</v>
      </c>
      <c r="B288" s="181">
        <v>0</v>
      </c>
      <c r="C288" s="181">
        <v>18000</v>
      </c>
      <c r="D288" s="181">
        <v>20057.14</v>
      </c>
      <c r="E288" s="197"/>
      <c r="F288" s="182"/>
    </row>
    <row r="289" spans="1:6" s="177" customFormat="1" ht="15.75" customHeight="1">
      <c r="A289" s="180" t="s">
        <v>236</v>
      </c>
      <c r="B289" s="181">
        <v>0</v>
      </c>
      <c r="C289" s="181">
        <v>380000</v>
      </c>
      <c r="D289" s="181">
        <v>365301.8</v>
      </c>
      <c r="E289" s="197"/>
      <c r="F289" s="182"/>
    </row>
    <row r="290" spans="1:6" s="177" customFormat="1" ht="15.75" customHeight="1">
      <c r="A290" s="180" t="s">
        <v>628</v>
      </c>
      <c r="B290" s="181">
        <v>0</v>
      </c>
      <c r="C290" s="181">
        <v>20000</v>
      </c>
      <c r="D290" s="181">
        <v>229851</v>
      </c>
      <c r="E290" s="197"/>
      <c r="F290" s="182"/>
    </row>
    <row r="291" spans="1:6" s="177" customFormat="1" ht="15.75" customHeight="1">
      <c r="A291" s="180" t="s">
        <v>629</v>
      </c>
      <c r="B291" s="181">
        <v>0</v>
      </c>
      <c r="C291" s="181">
        <v>100000</v>
      </c>
      <c r="D291" s="181">
        <v>41880</v>
      </c>
      <c r="E291" s="197"/>
      <c r="F291" s="182"/>
    </row>
    <row r="292" spans="1:6" s="177" customFormat="1" ht="15.75" customHeight="1">
      <c r="A292" s="180" t="s">
        <v>237</v>
      </c>
      <c r="B292" s="181">
        <v>0</v>
      </c>
      <c r="C292" s="181">
        <v>51000</v>
      </c>
      <c r="D292" s="181">
        <v>50400</v>
      </c>
      <c r="E292" s="197"/>
      <c r="F292" s="182"/>
    </row>
    <row r="293" spans="1:6" s="177" customFormat="1" ht="15.75" customHeight="1">
      <c r="A293" s="180" t="s">
        <v>238</v>
      </c>
      <c r="B293" s="181">
        <v>0</v>
      </c>
      <c r="C293" s="181">
        <v>170000</v>
      </c>
      <c r="D293" s="181">
        <v>155955</v>
      </c>
      <c r="E293" s="197"/>
      <c r="F293" s="182"/>
    </row>
    <row r="294" spans="1:6" s="177" customFormat="1" ht="15.75" customHeight="1">
      <c r="A294" s="180" t="s">
        <v>239</v>
      </c>
      <c r="B294" s="181">
        <v>0</v>
      </c>
      <c r="C294" s="181">
        <v>58000</v>
      </c>
      <c r="D294" s="181">
        <v>0</v>
      </c>
      <c r="E294" s="197"/>
      <c r="F294" s="182"/>
    </row>
    <row r="295" spans="1:6" s="177" customFormat="1" ht="15.75" customHeight="1">
      <c r="A295" s="180" t="s">
        <v>630</v>
      </c>
      <c r="B295" s="181">
        <v>0</v>
      </c>
      <c r="C295" s="181">
        <v>117000</v>
      </c>
      <c r="D295" s="181">
        <v>96000</v>
      </c>
      <c r="E295" s="197"/>
      <c r="F295" s="182"/>
    </row>
    <row r="296" spans="1:6" s="177" customFormat="1" ht="15.75" customHeight="1">
      <c r="A296" s="180" t="s">
        <v>240</v>
      </c>
      <c r="B296" s="181">
        <v>3720000</v>
      </c>
      <c r="C296" s="181">
        <v>3320000</v>
      </c>
      <c r="D296" s="181">
        <v>2768317.2</v>
      </c>
      <c r="E296" s="197"/>
      <c r="F296" s="182"/>
    </row>
    <row r="297" spans="1:6" s="177" customFormat="1" ht="15.75" customHeight="1">
      <c r="A297" s="180" t="s">
        <v>241</v>
      </c>
      <c r="B297" s="181">
        <v>0</v>
      </c>
      <c r="C297" s="181">
        <v>0</v>
      </c>
      <c r="D297" s="181">
        <v>30491.8</v>
      </c>
      <c r="E297" s="197"/>
      <c r="F297" s="182"/>
    </row>
    <row r="298" spans="1:6" s="177" customFormat="1" ht="15.75" customHeight="1">
      <c r="A298" s="180" t="s">
        <v>242</v>
      </c>
      <c r="B298" s="181">
        <v>0</v>
      </c>
      <c r="C298" s="181">
        <v>0</v>
      </c>
      <c r="D298" s="181">
        <v>66778.8</v>
      </c>
      <c r="E298" s="197"/>
      <c r="F298" s="182"/>
    </row>
    <row r="299" spans="1:6" s="177" customFormat="1" ht="15.75" customHeight="1">
      <c r="A299" s="180" t="s">
        <v>243</v>
      </c>
      <c r="B299" s="181">
        <v>0</v>
      </c>
      <c r="C299" s="181">
        <v>0</v>
      </c>
      <c r="D299" s="181">
        <v>55100.4</v>
      </c>
      <c r="E299" s="197"/>
      <c r="F299" s="182"/>
    </row>
    <row r="300" spans="1:6" s="177" customFormat="1" ht="15.75" customHeight="1" thickBot="1">
      <c r="A300" s="189" t="s">
        <v>244</v>
      </c>
      <c r="B300" s="190">
        <v>0</v>
      </c>
      <c r="C300" s="190">
        <v>0</v>
      </c>
      <c r="D300" s="190">
        <v>131389.2</v>
      </c>
      <c r="E300" s="198"/>
      <c r="F300" s="182"/>
    </row>
    <row r="301" spans="1:8" ht="15.75" customHeight="1" thickBot="1">
      <c r="A301" s="208" t="s">
        <v>245</v>
      </c>
      <c r="B301" s="209">
        <v>1370000</v>
      </c>
      <c r="C301" s="209">
        <v>1370000</v>
      </c>
      <c r="D301" s="209">
        <v>1211516.08</v>
      </c>
      <c r="E301" s="170">
        <f>SUM(D301/C301*100)</f>
        <v>88.43183065693431</v>
      </c>
      <c r="F301" s="11">
        <f aca="true" t="shared" si="3" ref="F301:H303">SUM(B301)</f>
        <v>1370000</v>
      </c>
      <c r="G301" s="11">
        <f t="shared" si="3"/>
        <v>1370000</v>
      </c>
      <c r="H301" s="11">
        <f t="shared" si="3"/>
        <v>1211516.08</v>
      </c>
    </row>
    <row r="302" spans="1:8" ht="15.75" customHeight="1" thickBot="1">
      <c r="A302" s="208" t="s">
        <v>56</v>
      </c>
      <c r="B302" s="209">
        <v>96000</v>
      </c>
      <c r="C302" s="209">
        <f>SUM(B302)</f>
        <v>96000</v>
      </c>
      <c r="D302" s="209">
        <v>86541</v>
      </c>
      <c r="E302" s="170">
        <f>SUM(D302/C302*100)</f>
        <v>90.14687500000001</v>
      </c>
      <c r="F302" s="11">
        <f t="shared" si="3"/>
        <v>96000</v>
      </c>
      <c r="G302" s="11">
        <f t="shared" si="3"/>
        <v>96000</v>
      </c>
      <c r="H302" s="11">
        <f t="shared" si="3"/>
        <v>86541</v>
      </c>
    </row>
    <row r="303" spans="1:8" ht="15.75" customHeight="1" thickBot="1">
      <c r="A303" s="208" t="s">
        <v>116</v>
      </c>
      <c r="B303" s="209">
        <f>SUM(B304:B306)</f>
        <v>257700</v>
      </c>
      <c r="C303" s="209">
        <f>SUM(C304:C306)</f>
        <v>257700</v>
      </c>
      <c r="D303" s="209">
        <f>SUM(D304:D306)</f>
        <v>233180</v>
      </c>
      <c r="E303" s="170">
        <f>SUM(D303/C303*100)</f>
        <v>90.48506014745828</v>
      </c>
      <c r="F303" s="11">
        <f t="shared" si="3"/>
        <v>257700</v>
      </c>
      <c r="G303" s="11">
        <f t="shared" si="3"/>
        <v>257700</v>
      </c>
      <c r="H303" s="11">
        <f t="shared" si="3"/>
        <v>233180</v>
      </c>
    </row>
    <row r="304" spans="1:5" ht="15.75" customHeight="1">
      <c r="A304" s="174" t="s">
        <v>246</v>
      </c>
      <c r="B304" s="175">
        <v>20000</v>
      </c>
      <c r="C304" s="175">
        <v>20000</v>
      </c>
      <c r="D304" s="175">
        <v>0</v>
      </c>
      <c r="E304" s="62"/>
    </row>
    <row r="305" spans="1:5" ht="15.75" customHeight="1">
      <c r="A305" s="180" t="s">
        <v>247</v>
      </c>
      <c r="B305" s="181">
        <v>237700</v>
      </c>
      <c r="C305" s="181">
        <v>237700</v>
      </c>
      <c r="D305" s="181">
        <v>149180</v>
      </c>
      <c r="E305" s="141"/>
    </row>
    <row r="306" spans="1:5" ht="15.75" customHeight="1" thickBot="1">
      <c r="A306" s="185" t="s">
        <v>631</v>
      </c>
      <c r="B306" s="186">
        <v>0</v>
      </c>
      <c r="C306" s="186">
        <v>0</v>
      </c>
      <c r="D306" s="186">
        <v>84000</v>
      </c>
      <c r="E306" s="121"/>
    </row>
    <row r="307" spans="1:8" ht="15.75" customHeight="1" thickBot="1">
      <c r="A307" s="208" t="s">
        <v>632</v>
      </c>
      <c r="B307" s="209">
        <f>SUM(B308)</f>
        <v>0</v>
      </c>
      <c r="C307" s="209">
        <f>SUM(C308)</f>
        <v>5000</v>
      </c>
      <c r="D307" s="209">
        <f>SUM(D308)</f>
        <v>5000</v>
      </c>
      <c r="E307" s="170">
        <f>SUM(D307/C307*100)</f>
        <v>100</v>
      </c>
      <c r="F307" s="11">
        <f>SUM(B307)</f>
        <v>0</v>
      </c>
      <c r="G307" s="11">
        <f>SUM(C307)</f>
        <v>5000</v>
      </c>
      <c r="H307" s="11">
        <f>SUM(D307)</f>
        <v>5000</v>
      </c>
    </row>
    <row r="308" spans="1:5" ht="15.75" customHeight="1" thickBot="1">
      <c r="A308" s="199" t="s">
        <v>633</v>
      </c>
      <c r="B308" s="200">
        <v>0</v>
      </c>
      <c r="C308" s="200">
        <v>5000</v>
      </c>
      <c r="D308" s="200">
        <v>5000</v>
      </c>
      <c r="E308" s="201"/>
    </row>
    <row r="309" spans="1:8" ht="15.75" customHeight="1" thickBot="1">
      <c r="A309" s="208" t="s">
        <v>142</v>
      </c>
      <c r="B309" s="209">
        <f>SUM(B310)</f>
        <v>0</v>
      </c>
      <c r="C309" s="209">
        <f>SUM(C310)</f>
        <v>10000</v>
      </c>
      <c r="D309" s="209">
        <f>SUM(D310)</f>
        <v>10000</v>
      </c>
      <c r="E309" s="170">
        <f>SUM(D309/C309*100)</f>
        <v>100</v>
      </c>
      <c r="F309" s="11">
        <f>SUM(B309)</f>
        <v>0</v>
      </c>
      <c r="G309" s="11">
        <f>SUM(C309)</f>
        <v>10000</v>
      </c>
      <c r="H309" s="11">
        <f>SUM(D309)</f>
        <v>10000</v>
      </c>
    </row>
    <row r="310" spans="1:5" ht="15.75" customHeight="1" thickBot="1">
      <c r="A310" s="199" t="s">
        <v>248</v>
      </c>
      <c r="B310" s="200">
        <v>0</v>
      </c>
      <c r="C310" s="200">
        <v>10000</v>
      </c>
      <c r="D310" s="200">
        <v>10000</v>
      </c>
      <c r="E310" s="201"/>
    </row>
    <row r="311" spans="1:8" ht="15.75" customHeight="1" thickBot="1">
      <c r="A311" s="208" t="s">
        <v>57</v>
      </c>
      <c r="B311" s="209">
        <f>SUM(B312:B324)</f>
        <v>1205000</v>
      </c>
      <c r="C311" s="209">
        <f>SUM(C312:C324)</f>
        <v>2529986</v>
      </c>
      <c r="D311" s="209">
        <f>SUM(D312:D324)</f>
        <v>2509745.84</v>
      </c>
      <c r="E311" s="170">
        <f>SUM(D311/C311*100)</f>
        <v>99.19998924895236</v>
      </c>
      <c r="F311" s="11">
        <f>SUM(B311)</f>
        <v>1205000</v>
      </c>
      <c r="G311" s="11">
        <f>SUM(C311)</f>
        <v>2529986</v>
      </c>
      <c r="H311" s="11">
        <f>SUM(D311)</f>
        <v>2509745.84</v>
      </c>
    </row>
    <row r="312" spans="1:5" ht="15.75" customHeight="1">
      <c r="A312" s="174" t="s">
        <v>249</v>
      </c>
      <c r="B312" s="175">
        <v>5000</v>
      </c>
      <c r="C312" s="175">
        <v>5000</v>
      </c>
      <c r="D312" s="175">
        <v>2214.38</v>
      </c>
      <c r="E312" s="62"/>
    </row>
    <row r="313" spans="1:5" ht="15.75" customHeight="1">
      <c r="A313" s="174" t="s">
        <v>250</v>
      </c>
      <c r="B313" s="175">
        <v>1183000</v>
      </c>
      <c r="C313" s="175">
        <v>1183000</v>
      </c>
      <c r="D313" s="175">
        <v>1183000</v>
      </c>
      <c r="E313" s="62"/>
    </row>
    <row r="314" spans="1:5" ht="15.75" customHeight="1">
      <c r="A314" s="174" t="s">
        <v>251</v>
      </c>
      <c r="B314" s="175">
        <v>17000</v>
      </c>
      <c r="C314" s="175">
        <v>17000</v>
      </c>
      <c r="D314" s="175">
        <v>0</v>
      </c>
      <c r="E314" s="62"/>
    </row>
    <row r="315" spans="1:5" ht="15.75" customHeight="1">
      <c r="A315" s="174" t="s">
        <v>634</v>
      </c>
      <c r="B315" s="175">
        <v>0</v>
      </c>
      <c r="C315" s="175">
        <v>198358</v>
      </c>
      <c r="D315" s="175">
        <v>198358</v>
      </c>
      <c r="E315" s="62"/>
    </row>
    <row r="316" spans="1:5" ht="15.75" customHeight="1">
      <c r="A316" s="174" t="s">
        <v>252</v>
      </c>
      <c r="B316" s="175">
        <v>0</v>
      </c>
      <c r="C316" s="175">
        <v>48000</v>
      </c>
      <c r="D316" s="175">
        <v>48000</v>
      </c>
      <c r="E316" s="62"/>
    </row>
    <row r="317" spans="1:5" ht="15.75" customHeight="1">
      <c r="A317" s="174" t="s">
        <v>635</v>
      </c>
      <c r="B317" s="175">
        <v>0</v>
      </c>
      <c r="C317" s="175">
        <v>293788</v>
      </c>
      <c r="D317" s="175">
        <v>293788</v>
      </c>
      <c r="E317" s="62"/>
    </row>
    <row r="318" spans="1:5" ht="15.75" customHeight="1">
      <c r="A318" s="174" t="s">
        <v>636</v>
      </c>
      <c r="B318" s="175">
        <v>0</v>
      </c>
      <c r="C318" s="175">
        <v>422998</v>
      </c>
      <c r="D318" s="175">
        <v>422998</v>
      </c>
      <c r="E318" s="62"/>
    </row>
    <row r="319" spans="1:6" ht="15.75" customHeight="1">
      <c r="A319" s="174" t="s">
        <v>253</v>
      </c>
      <c r="B319" s="175">
        <v>0</v>
      </c>
      <c r="C319" s="175">
        <v>289593</v>
      </c>
      <c r="D319" s="175">
        <v>289593</v>
      </c>
      <c r="E319" s="62"/>
      <c r="F319" s="11"/>
    </row>
    <row r="320" spans="1:6" ht="15.75" customHeight="1">
      <c r="A320" s="174" t="s">
        <v>637</v>
      </c>
      <c r="B320" s="175">
        <v>0</v>
      </c>
      <c r="C320" s="175">
        <v>1049</v>
      </c>
      <c r="D320" s="175">
        <v>0</v>
      </c>
      <c r="E320" s="62"/>
      <c r="F320" s="11"/>
    </row>
    <row r="321" spans="1:6" ht="15.75" customHeight="1">
      <c r="A321" s="174" t="s">
        <v>233</v>
      </c>
      <c r="B321" s="175">
        <v>0</v>
      </c>
      <c r="C321" s="175">
        <v>5200</v>
      </c>
      <c r="D321" s="175">
        <v>5250</v>
      </c>
      <c r="E321" s="62"/>
      <c r="F321" s="11"/>
    </row>
    <row r="322" spans="1:6" ht="15.75" customHeight="1">
      <c r="A322" s="174" t="s">
        <v>254</v>
      </c>
      <c r="B322" s="175">
        <v>0</v>
      </c>
      <c r="C322" s="175">
        <v>46000</v>
      </c>
      <c r="D322" s="175">
        <v>45405.6</v>
      </c>
      <c r="E322" s="62"/>
      <c r="F322" s="11"/>
    </row>
    <row r="323" spans="1:5" ht="15.75" customHeight="1">
      <c r="A323" s="174" t="s">
        <v>234</v>
      </c>
      <c r="B323" s="175">
        <v>0</v>
      </c>
      <c r="C323" s="175">
        <v>10000</v>
      </c>
      <c r="D323" s="175">
        <v>9996</v>
      </c>
      <c r="E323" s="62"/>
    </row>
    <row r="324" spans="1:5" ht="15.75" customHeight="1" thickBot="1">
      <c r="A324" s="185" t="s">
        <v>638</v>
      </c>
      <c r="B324" s="186">
        <v>0</v>
      </c>
      <c r="C324" s="186">
        <v>10000</v>
      </c>
      <c r="D324" s="186">
        <v>11142.86</v>
      </c>
      <c r="E324" s="121"/>
    </row>
    <row r="325" spans="1:8" ht="15.75" customHeight="1" thickBot="1">
      <c r="A325" s="208" t="s">
        <v>93</v>
      </c>
      <c r="B325" s="209">
        <f>SUM(B326:B345)</f>
        <v>14948000</v>
      </c>
      <c r="C325" s="209">
        <f>SUM(C326:C345)</f>
        <v>23076500</v>
      </c>
      <c r="D325" s="209">
        <f>SUM(D326:D345)</f>
        <v>22437020.45</v>
      </c>
      <c r="E325" s="170">
        <f>SUM(D325/C325*100)</f>
        <v>97.22887114597101</v>
      </c>
      <c r="F325" s="11">
        <f>SUM(B325)</f>
        <v>14948000</v>
      </c>
      <c r="G325" s="11">
        <f>SUM(C325)</f>
        <v>23076500</v>
      </c>
      <c r="H325" s="11">
        <f>SUM(D325)</f>
        <v>22437020.45</v>
      </c>
    </row>
    <row r="326" spans="1:5" s="177" customFormat="1" ht="15.75" customHeight="1">
      <c r="A326" s="174" t="s">
        <v>255</v>
      </c>
      <c r="B326" s="175">
        <v>700000</v>
      </c>
      <c r="C326" s="175">
        <v>1400000</v>
      </c>
      <c r="D326" s="175">
        <v>1413621.45</v>
      </c>
      <c r="E326" s="176"/>
    </row>
    <row r="327" spans="1:5" s="177" customFormat="1" ht="15.75" customHeight="1">
      <c r="A327" s="180" t="s">
        <v>256</v>
      </c>
      <c r="B327" s="181">
        <v>180000</v>
      </c>
      <c r="C327" s="181">
        <v>180000</v>
      </c>
      <c r="D327" s="181">
        <v>23356</v>
      </c>
      <c r="E327" s="176"/>
    </row>
    <row r="328" spans="1:5" s="177" customFormat="1" ht="15.75" customHeight="1">
      <c r="A328" s="180" t="s">
        <v>257</v>
      </c>
      <c r="B328" s="181">
        <v>0</v>
      </c>
      <c r="C328" s="181">
        <v>144000</v>
      </c>
      <c r="D328" s="181">
        <v>144000</v>
      </c>
      <c r="E328" s="176"/>
    </row>
    <row r="329" spans="1:5" s="177" customFormat="1" ht="15.75" customHeight="1">
      <c r="A329" s="180" t="s">
        <v>639</v>
      </c>
      <c r="B329" s="181">
        <v>0</v>
      </c>
      <c r="C329" s="181">
        <v>7000</v>
      </c>
      <c r="D329" s="181">
        <v>7343</v>
      </c>
      <c r="E329" s="176"/>
    </row>
    <row r="330" spans="1:5" s="177" customFormat="1" ht="15.75" customHeight="1">
      <c r="A330" s="180" t="s">
        <v>641</v>
      </c>
      <c r="B330" s="181">
        <v>0</v>
      </c>
      <c r="C330" s="181">
        <v>28000</v>
      </c>
      <c r="D330" s="181">
        <v>27072</v>
      </c>
      <c r="E330" s="176"/>
    </row>
    <row r="331" spans="1:5" s="177" customFormat="1" ht="15.75" customHeight="1">
      <c r="A331" s="180" t="s">
        <v>640</v>
      </c>
      <c r="B331" s="181">
        <v>0</v>
      </c>
      <c r="C331" s="181">
        <v>30000</v>
      </c>
      <c r="D331" s="181">
        <v>29814</v>
      </c>
      <c r="E331" s="176"/>
    </row>
    <row r="332" spans="1:5" s="177" customFormat="1" ht="15.75" customHeight="1">
      <c r="A332" s="180" t="s">
        <v>258</v>
      </c>
      <c r="B332" s="181">
        <v>0</v>
      </c>
      <c r="C332" s="181">
        <v>76000</v>
      </c>
      <c r="D332" s="181">
        <v>75023</v>
      </c>
      <c r="E332" s="176"/>
    </row>
    <row r="333" spans="1:5" s="177" customFormat="1" ht="15.75" customHeight="1">
      <c r="A333" s="180" t="s">
        <v>259</v>
      </c>
      <c r="B333" s="181">
        <v>14068000</v>
      </c>
      <c r="C333" s="181">
        <v>14067396</v>
      </c>
      <c r="D333" s="181">
        <v>14067396</v>
      </c>
      <c r="E333" s="176"/>
    </row>
    <row r="334" spans="1:5" s="177" customFormat="1" ht="15.75" customHeight="1">
      <c r="A334" s="180" t="s">
        <v>260</v>
      </c>
      <c r="B334" s="181">
        <v>0</v>
      </c>
      <c r="C334" s="181">
        <v>279907</v>
      </c>
      <c r="D334" s="181">
        <v>279907</v>
      </c>
      <c r="E334" s="176"/>
    </row>
    <row r="335" spans="1:5" s="177" customFormat="1" ht="15.75" customHeight="1">
      <c r="A335" s="180" t="s">
        <v>642</v>
      </c>
      <c r="B335" s="181">
        <v>0</v>
      </c>
      <c r="C335" s="181">
        <v>5890000</v>
      </c>
      <c r="D335" s="181">
        <v>5890000</v>
      </c>
      <c r="E335" s="176"/>
    </row>
    <row r="336" spans="1:5" s="177" customFormat="1" ht="15.75" customHeight="1">
      <c r="A336" s="180" t="s">
        <v>637</v>
      </c>
      <c r="B336" s="181">
        <v>0</v>
      </c>
      <c r="C336" s="181">
        <v>31697</v>
      </c>
      <c r="D336" s="181">
        <v>0</v>
      </c>
      <c r="E336" s="176"/>
    </row>
    <row r="337" spans="1:5" s="177" customFormat="1" ht="15.75" customHeight="1">
      <c r="A337" s="180" t="s">
        <v>261</v>
      </c>
      <c r="B337" s="181">
        <v>0</v>
      </c>
      <c r="C337" s="181">
        <v>180000</v>
      </c>
      <c r="D337" s="181">
        <v>174244.48</v>
      </c>
      <c r="E337" s="176"/>
    </row>
    <row r="338" spans="1:5" s="177" customFormat="1" ht="15.75" customHeight="1">
      <c r="A338" s="180" t="s">
        <v>262</v>
      </c>
      <c r="B338" s="181">
        <v>0</v>
      </c>
      <c r="C338" s="181">
        <v>140000</v>
      </c>
      <c r="D338" s="181">
        <v>139456.52</v>
      </c>
      <c r="E338" s="176"/>
    </row>
    <row r="339" spans="1:5" s="177" customFormat="1" ht="15.75" customHeight="1">
      <c r="A339" s="180" t="s">
        <v>263</v>
      </c>
      <c r="B339" s="181">
        <v>0</v>
      </c>
      <c r="C339" s="181">
        <v>84000</v>
      </c>
      <c r="D339" s="181">
        <v>84000</v>
      </c>
      <c r="E339" s="176"/>
    </row>
    <row r="340" spans="1:5" s="177" customFormat="1" ht="15.75" customHeight="1">
      <c r="A340" s="180" t="s">
        <v>643</v>
      </c>
      <c r="B340" s="181">
        <v>0</v>
      </c>
      <c r="C340" s="181">
        <v>350000</v>
      </c>
      <c r="D340" s="181">
        <v>43903</v>
      </c>
      <c r="E340" s="176"/>
    </row>
    <row r="341" spans="1:5" s="177" customFormat="1" ht="15.75" customHeight="1">
      <c r="A341" s="180" t="s">
        <v>264</v>
      </c>
      <c r="B341" s="181">
        <v>0</v>
      </c>
      <c r="C341" s="181">
        <v>150000</v>
      </c>
      <c r="D341" s="181">
        <v>0</v>
      </c>
      <c r="E341" s="176"/>
    </row>
    <row r="342" spans="1:5" s="177" customFormat="1" ht="15.75" customHeight="1">
      <c r="A342" s="180" t="s">
        <v>233</v>
      </c>
      <c r="B342" s="181">
        <v>0</v>
      </c>
      <c r="C342" s="181">
        <v>12300</v>
      </c>
      <c r="D342" s="181">
        <v>12287</v>
      </c>
      <c r="E342" s="176"/>
    </row>
    <row r="343" spans="1:5" s="177" customFormat="1" ht="15.75" customHeight="1">
      <c r="A343" s="180" t="s">
        <v>234</v>
      </c>
      <c r="B343" s="181">
        <v>0</v>
      </c>
      <c r="C343" s="181">
        <v>11200</v>
      </c>
      <c r="D343" s="181">
        <v>11196</v>
      </c>
      <c r="E343" s="176"/>
    </row>
    <row r="344" spans="1:5" s="177" customFormat="1" ht="15.75" customHeight="1">
      <c r="A344" s="189" t="s">
        <v>265</v>
      </c>
      <c r="B344" s="190">
        <v>0</v>
      </c>
      <c r="C344" s="190">
        <v>15000</v>
      </c>
      <c r="D344" s="190">
        <v>14400</v>
      </c>
      <c r="E344" s="197"/>
    </row>
    <row r="345" spans="1:5" s="177" customFormat="1" ht="15.75" customHeight="1" thickBot="1">
      <c r="A345" s="189" t="s">
        <v>644</v>
      </c>
      <c r="B345" s="190">
        <v>0</v>
      </c>
      <c r="C345" s="190">
        <v>0</v>
      </c>
      <c r="D345" s="190">
        <v>1</v>
      </c>
      <c r="E345" s="187"/>
    </row>
    <row r="346" spans="1:8" ht="15.75" customHeight="1" thickBot="1">
      <c r="A346" s="208" t="s">
        <v>58</v>
      </c>
      <c r="B346" s="209">
        <f>SUM(B347)</f>
        <v>20000</v>
      </c>
      <c r="C346" s="209">
        <f>SUM(C347)</f>
        <v>20000</v>
      </c>
      <c r="D346" s="209">
        <f>SUM(D347)</f>
        <v>0</v>
      </c>
      <c r="E346" s="170">
        <f>SUM(D346/C346*100)</f>
        <v>0</v>
      </c>
      <c r="F346" s="11">
        <f>SUM(B346)</f>
        <v>20000</v>
      </c>
      <c r="G346" s="11">
        <f>SUM(C346)</f>
        <v>20000</v>
      </c>
      <c r="H346" s="11">
        <f>SUM(D346)</f>
        <v>0</v>
      </c>
    </row>
    <row r="347" spans="1:8" s="177" customFormat="1" ht="15.75" customHeight="1" thickBot="1">
      <c r="A347" s="185" t="s">
        <v>266</v>
      </c>
      <c r="B347" s="186">
        <v>20000</v>
      </c>
      <c r="C347" s="186">
        <v>20000</v>
      </c>
      <c r="D347" s="186">
        <v>0</v>
      </c>
      <c r="E347" s="187"/>
      <c r="F347" s="11"/>
      <c r="G347" s="11"/>
      <c r="H347" s="11"/>
    </row>
    <row r="348" spans="1:8" ht="15.75" customHeight="1" thickBot="1">
      <c r="A348" s="208" t="s">
        <v>117</v>
      </c>
      <c r="B348" s="209">
        <f>SUM(B349:B350)</f>
        <v>2000000</v>
      </c>
      <c r="C348" s="209">
        <f>SUM(C349:C350)</f>
        <v>2048000</v>
      </c>
      <c r="D348" s="209">
        <f>SUM(D349:D350)</f>
        <v>346800</v>
      </c>
      <c r="E348" s="170">
        <f>SUM(D348/C348*100)</f>
        <v>16.93359375</v>
      </c>
      <c r="F348" s="11">
        <f>SUM(B348)</f>
        <v>2000000</v>
      </c>
      <c r="G348" s="11">
        <f>SUM(C348)</f>
        <v>2048000</v>
      </c>
      <c r="H348" s="11">
        <f>SUM(D348)</f>
        <v>346800</v>
      </c>
    </row>
    <row r="349" spans="1:5" s="177" customFormat="1" ht="15.75" customHeight="1">
      <c r="A349" s="174" t="s">
        <v>267</v>
      </c>
      <c r="B349" s="175">
        <v>2000000</v>
      </c>
      <c r="C349" s="175">
        <v>2000000</v>
      </c>
      <c r="D349" s="175">
        <v>0</v>
      </c>
      <c r="E349" s="176"/>
    </row>
    <row r="350" spans="1:5" s="177" customFormat="1" ht="15.75" customHeight="1" thickBot="1">
      <c r="A350" s="189" t="s">
        <v>268</v>
      </c>
      <c r="B350" s="190">
        <v>0</v>
      </c>
      <c r="C350" s="190">
        <v>48000</v>
      </c>
      <c r="D350" s="190">
        <v>346800</v>
      </c>
      <c r="E350" s="187"/>
    </row>
    <row r="351" spans="1:8" ht="15.75" customHeight="1" thickBot="1">
      <c r="A351" s="208" t="s">
        <v>38</v>
      </c>
      <c r="B351" s="209">
        <f>SUM(B352:B365)</f>
        <v>5205000</v>
      </c>
      <c r="C351" s="209">
        <f>SUM(C352:C365)</f>
        <v>9258600</v>
      </c>
      <c r="D351" s="209">
        <f>SUM(D352:D365)</f>
        <v>9157165.2</v>
      </c>
      <c r="E351" s="170">
        <f>SUM(D351/C351*100)</f>
        <v>98.90442615514223</v>
      </c>
      <c r="F351" s="11">
        <f>SUM(B351)</f>
        <v>5205000</v>
      </c>
      <c r="G351" s="11">
        <f>SUM(C351)</f>
        <v>9258600</v>
      </c>
      <c r="H351" s="11">
        <f>SUM(D351)</f>
        <v>9157165.2</v>
      </c>
    </row>
    <row r="352" spans="1:5" s="177" customFormat="1" ht="15.75" customHeight="1">
      <c r="A352" s="174" t="s">
        <v>645</v>
      </c>
      <c r="B352" s="175">
        <v>4385000</v>
      </c>
      <c r="C352" s="175">
        <v>4550000</v>
      </c>
      <c r="D352" s="175">
        <v>4550000</v>
      </c>
      <c r="E352" s="176"/>
    </row>
    <row r="353" spans="1:5" s="177" customFormat="1" ht="15.75" customHeight="1">
      <c r="A353" s="174" t="s">
        <v>646</v>
      </c>
      <c r="B353" s="175">
        <v>0</v>
      </c>
      <c r="C353" s="175">
        <v>237100</v>
      </c>
      <c r="D353" s="175">
        <v>237100</v>
      </c>
      <c r="E353" s="176"/>
    </row>
    <row r="354" spans="1:5" s="177" customFormat="1" ht="15.75" customHeight="1">
      <c r="A354" s="180" t="s">
        <v>269</v>
      </c>
      <c r="B354" s="181">
        <v>35000</v>
      </c>
      <c r="C354" s="181">
        <v>35000</v>
      </c>
      <c r="D354" s="181">
        <v>35000</v>
      </c>
      <c r="E354" s="176"/>
    </row>
    <row r="355" spans="1:5" s="177" customFormat="1" ht="15.75" customHeight="1">
      <c r="A355" s="180" t="s">
        <v>270</v>
      </c>
      <c r="B355" s="181">
        <v>0</v>
      </c>
      <c r="C355" s="181">
        <v>5000</v>
      </c>
      <c r="D355" s="181">
        <v>4710</v>
      </c>
      <c r="E355" s="176"/>
    </row>
    <row r="356" spans="1:5" s="177" customFormat="1" ht="15.75" customHeight="1">
      <c r="A356" s="180" t="s">
        <v>271</v>
      </c>
      <c r="B356" s="181">
        <v>45000</v>
      </c>
      <c r="C356" s="181">
        <v>0</v>
      </c>
      <c r="D356" s="181">
        <v>0</v>
      </c>
      <c r="E356" s="176"/>
    </row>
    <row r="357" spans="1:5" s="177" customFormat="1" ht="15.75" customHeight="1">
      <c r="A357" s="180" t="s">
        <v>272</v>
      </c>
      <c r="B357" s="181">
        <v>50000</v>
      </c>
      <c r="C357" s="181">
        <v>50000</v>
      </c>
      <c r="D357" s="181">
        <v>0</v>
      </c>
      <c r="E357" s="176"/>
    </row>
    <row r="358" spans="1:5" s="177" customFormat="1" ht="15.75" customHeight="1">
      <c r="A358" s="180" t="s">
        <v>273</v>
      </c>
      <c r="B358" s="181">
        <v>610000</v>
      </c>
      <c r="C358" s="181">
        <v>593500</v>
      </c>
      <c r="D358" s="181">
        <v>576000</v>
      </c>
      <c r="E358" s="176"/>
    </row>
    <row r="359" spans="1:6" s="177" customFormat="1" ht="15.75" customHeight="1">
      <c r="A359" s="180" t="s">
        <v>274</v>
      </c>
      <c r="B359" s="181">
        <v>0</v>
      </c>
      <c r="C359" s="181">
        <v>35000</v>
      </c>
      <c r="D359" s="181">
        <v>35000</v>
      </c>
      <c r="E359" s="176"/>
      <c r="F359" s="182"/>
    </row>
    <row r="360" spans="1:6" s="177" customFormat="1" ht="15.75" customHeight="1">
      <c r="A360" s="180" t="s">
        <v>275</v>
      </c>
      <c r="B360" s="181">
        <v>80000</v>
      </c>
      <c r="C360" s="181">
        <v>80000</v>
      </c>
      <c r="D360" s="181">
        <v>74170</v>
      </c>
      <c r="E360" s="176"/>
      <c r="F360" s="182"/>
    </row>
    <row r="361" spans="1:5" s="177" customFormat="1" ht="15.75" customHeight="1">
      <c r="A361" s="180" t="s">
        <v>276</v>
      </c>
      <c r="B361" s="181">
        <v>0</v>
      </c>
      <c r="C361" s="181">
        <v>430000</v>
      </c>
      <c r="D361" s="181">
        <v>435772.8</v>
      </c>
      <c r="E361" s="176"/>
    </row>
    <row r="362" spans="1:5" s="177" customFormat="1" ht="15.75" customHeight="1">
      <c r="A362" s="180" t="s">
        <v>277</v>
      </c>
      <c r="B362" s="181">
        <v>0</v>
      </c>
      <c r="C362" s="181">
        <v>12000</v>
      </c>
      <c r="D362" s="181">
        <v>12000</v>
      </c>
      <c r="E362" s="176"/>
    </row>
    <row r="363" spans="1:5" s="177" customFormat="1" ht="15.75" customHeight="1">
      <c r="A363" s="180" t="s">
        <v>278</v>
      </c>
      <c r="B363" s="181">
        <v>0</v>
      </c>
      <c r="C363" s="181">
        <v>12000</v>
      </c>
      <c r="D363" s="181">
        <v>12000</v>
      </c>
      <c r="E363" s="176"/>
    </row>
    <row r="364" spans="1:5" s="177" customFormat="1" ht="15.75" customHeight="1">
      <c r="A364" s="180" t="s">
        <v>647</v>
      </c>
      <c r="B364" s="181">
        <v>0</v>
      </c>
      <c r="C364" s="181">
        <v>3219000</v>
      </c>
      <c r="D364" s="181">
        <v>3067806.4</v>
      </c>
      <c r="E364" s="197"/>
    </row>
    <row r="365" spans="1:5" s="177" customFormat="1" ht="15.75" customHeight="1" thickBot="1">
      <c r="A365" s="185" t="s">
        <v>648</v>
      </c>
      <c r="B365" s="186">
        <v>0</v>
      </c>
      <c r="C365" s="186">
        <v>0</v>
      </c>
      <c r="D365" s="186">
        <v>117606</v>
      </c>
      <c r="E365" s="187"/>
    </row>
    <row r="366" spans="1:8" s="177" customFormat="1" ht="15.75" customHeight="1" thickBot="1">
      <c r="A366" s="208" t="s">
        <v>39</v>
      </c>
      <c r="B366" s="209">
        <f>SUM(B367,B368,B379,B382,B387,B391,B397,B405)</f>
        <v>15523000</v>
      </c>
      <c r="C366" s="209">
        <f>SUM(C367,C368,C379,C382,C387,C391,C397,C405)</f>
        <v>18889360.18</v>
      </c>
      <c r="D366" s="209">
        <f>SUM(D367,D368,D379,D382,D387,D391,D397,D405)</f>
        <v>18660344.18</v>
      </c>
      <c r="E366" s="170">
        <f>SUM(D366/C366*100)</f>
        <v>98.78759260336155</v>
      </c>
      <c r="F366" s="11">
        <f>SUM(B366)</f>
        <v>15523000</v>
      </c>
      <c r="G366" s="11">
        <f>SUM(C366)</f>
        <v>18889360.18</v>
      </c>
      <c r="H366" s="11">
        <f>SUM(D366)</f>
        <v>18660344.18</v>
      </c>
    </row>
    <row r="367" spans="1:6" s="177" customFormat="1" ht="15.75" customHeight="1">
      <c r="A367" s="202" t="s">
        <v>302</v>
      </c>
      <c r="B367" s="203">
        <v>0</v>
      </c>
      <c r="C367" s="203">
        <v>28800</v>
      </c>
      <c r="D367" s="203">
        <v>28800</v>
      </c>
      <c r="E367" s="207">
        <f>SUM(D367/C367*100)</f>
        <v>100</v>
      </c>
      <c r="F367" s="182"/>
    </row>
    <row r="368" spans="1:6" s="204" customFormat="1" ht="15.75" customHeight="1">
      <c r="A368" s="202" t="s">
        <v>286</v>
      </c>
      <c r="B368" s="203">
        <f>SUM(B369:B378)</f>
        <v>4779000</v>
      </c>
      <c r="C368" s="203">
        <f>SUM(C369:C378)</f>
        <v>6576789.779999999</v>
      </c>
      <c r="D368" s="203">
        <f>SUM(D369:D378)</f>
        <v>6462494.9799999995</v>
      </c>
      <c r="E368" s="205">
        <f>SUM(D368/C368*100)</f>
        <v>98.26214910582105</v>
      </c>
      <c r="F368" s="243"/>
    </row>
    <row r="369" spans="1:6" s="177" customFormat="1" ht="15.75" customHeight="1">
      <c r="A369" s="174" t="s">
        <v>656</v>
      </c>
      <c r="B369" s="175">
        <v>3488000</v>
      </c>
      <c r="C369" s="175">
        <v>3543000</v>
      </c>
      <c r="D369" s="175">
        <v>3543000</v>
      </c>
      <c r="E369" s="176"/>
      <c r="F369" s="182"/>
    </row>
    <row r="370" spans="1:5" s="177" customFormat="1" ht="15.75" customHeight="1">
      <c r="A370" s="174" t="s">
        <v>280</v>
      </c>
      <c r="B370" s="175">
        <v>0</v>
      </c>
      <c r="C370" s="175">
        <v>319486.38</v>
      </c>
      <c r="D370" s="175">
        <v>319486.38</v>
      </c>
      <c r="E370" s="176"/>
    </row>
    <row r="371" spans="1:5" s="177" customFormat="1" ht="15.75" customHeight="1">
      <c r="A371" s="174" t="s">
        <v>291</v>
      </c>
      <c r="B371" s="175">
        <v>0</v>
      </c>
      <c r="C371" s="175">
        <v>1211303.4</v>
      </c>
      <c r="D371" s="175">
        <v>1211303.4</v>
      </c>
      <c r="E371" s="176"/>
    </row>
    <row r="372" spans="1:6" s="177" customFormat="1" ht="15.75" customHeight="1">
      <c r="A372" s="174" t="s">
        <v>281</v>
      </c>
      <c r="B372" s="175">
        <v>197700</v>
      </c>
      <c r="C372" s="175">
        <v>197700</v>
      </c>
      <c r="D372" s="175">
        <v>69560.4</v>
      </c>
      <c r="E372" s="176"/>
      <c r="F372" s="182"/>
    </row>
    <row r="373" spans="1:8" s="177" customFormat="1" ht="15.75" customHeight="1">
      <c r="A373" s="174" t="s">
        <v>282</v>
      </c>
      <c r="B373" s="175">
        <v>107000</v>
      </c>
      <c r="C373" s="175">
        <v>107000</v>
      </c>
      <c r="D373" s="175">
        <v>96852</v>
      </c>
      <c r="E373" s="176"/>
      <c r="F373" s="182"/>
      <c r="H373" s="182"/>
    </row>
    <row r="374" spans="1:8" s="177" customFormat="1" ht="15.75" customHeight="1">
      <c r="A374" s="174" t="s">
        <v>649</v>
      </c>
      <c r="B374" s="175">
        <v>0</v>
      </c>
      <c r="C374" s="175">
        <v>0</v>
      </c>
      <c r="D374" s="175">
        <v>14520</v>
      </c>
      <c r="E374" s="176"/>
      <c r="F374" s="182"/>
      <c r="H374" s="182"/>
    </row>
    <row r="375" spans="1:5" s="177" customFormat="1" ht="15.75" customHeight="1">
      <c r="A375" s="174" t="s">
        <v>283</v>
      </c>
      <c r="B375" s="175">
        <v>925000</v>
      </c>
      <c r="C375" s="175">
        <v>925000</v>
      </c>
      <c r="D375" s="175">
        <v>957196.8</v>
      </c>
      <c r="E375" s="176"/>
    </row>
    <row r="376" spans="1:5" s="177" customFormat="1" ht="15.75" customHeight="1">
      <c r="A376" s="174" t="s">
        <v>284</v>
      </c>
      <c r="B376" s="175">
        <v>52300</v>
      </c>
      <c r="C376" s="175">
        <v>52300</v>
      </c>
      <c r="D376" s="175">
        <v>52260</v>
      </c>
      <c r="E376" s="176"/>
    </row>
    <row r="377" spans="1:5" s="177" customFormat="1" ht="15.75" customHeight="1">
      <c r="A377" s="174" t="s">
        <v>285</v>
      </c>
      <c r="B377" s="175">
        <v>0</v>
      </c>
      <c r="C377" s="175">
        <v>212000</v>
      </c>
      <c r="D377" s="175">
        <v>189316</v>
      </c>
      <c r="E377" s="176"/>
    </row>
    <row r="378" spans="1:5" s="177" customFormat="1" ht="15.75" customHeight="1">
      <c r="A378" s="174" t="s">
        <v>299</v>
      </c>
      <c r="B378" s="175">
        <v>9000</v>
      </c>
      <c r="C378" s="175">
        <v>9000</v>
      </c>
      <c r="D378" s="175">
        <v>9000</v>
      </c>
      <c r="E378" s="176"/>
    </row>
    <row r="379" spans="1:5" s="204" customFormat="1" ht="15.75" customHeight="1">
      <c r="A379" s="202" t="s">
        <v>287</v>
      </c>
      <c r="B379" s="203">
        <f>SUM(B380:B381)</f>
        <v>476000</v>
      </c>
      <c r="C379" s="203">
        <f>SUM(C380:C381)</f>
        <v>404000</v>
      </c>
      <c r="D379" s="203">
        <f>SUM(D380:D381)</f>
        <v>360069.6</v>
      </c>
      <c r="E379" s="206">
        <f>SUM(D379/C379*100)</f>
        <v>89.12613861386139</v>
      </c>
    </row>
    <row r="380" spans="1:5" s="177" customFormat="1" ht="15.75" customHeight="1">
      <c r="A380" s="174" t="s">
        <v>288</v>
      </c>
      <c r="B380" s="175">
        <v>361000</v>
      </c>
      <c r="C380" s="175">
        <v>361000</v>
      </c>
      <c r="D380" s="175">
        <v>325869.6</v>
      </c>
      <c r="E380" s="176"/>
    </row>
    <row r="381" spans="1:5" s="177" customFormat="1" ht="15.75" customHeight="1">
      <c r="A381" s="174" t="s">
        <v>289</v>
      </c>
      <c r="B381" s="175">
        <v>115000</v>
      </c>
      <c r="C381" s="175">
        <v>43000</v>
      </c>
      <c r="D381" s="175">
        <v>34200</v>
      </c>
      <c r="E381" s="176"/>
    </row>
    <row r="382" spans="1:5" s="177" customFormat="1" ht="15.75" customHeight="1">
      <c r="A382" s="202" t="s">
        <v>290</v>
      </c>
      <c r="B382" s="203">
        <f>SUM(B383:B386)</f>
        <v>576000</v>
      </c>
      <c r="C382" s="203">
        <f>SUM(C383:C386)</f>
        <v>795501.6</v>
      </c>
      <c r="D382" s="203">
        <f>SUM(D383:D386)</f>
        <v>795501.6</v>
      </c>
      <c r="E382" s="206">
        <f>SUM(D382/C382*100)</f>
        <v>100</v>
      </c>
    </row>
    <row r="383" spans="1:5" s="177" customFormat="1" ht="15.75" customHeight="1">
      <c r="A383" s="174" t="s">
        <v>656</v>
      </c>
      <c r="B383" s="175">
        <v>576000</v>
      </c>
      <c r="C383" s="175">
        <v>576000</v>
      </c>
      <c r="D383" s="175">
        <v>576000</v>
      </c>
      <c r="E383" s="176"/>
    </row>
    <row r="384" spans="1:5" s="177" customFormat="1" ht="15.75" customHeight="1">
      <c r="A384" s="174" t="s">
        <v>650</v>
      </c>
      <c r="B384" s="175">
        <v>0</v>
      </c>
      <c r="C384" s="175">
        <v>60000</v>
      </c>
      <c r="D384" s="175">
        <v>60000</v>
      </c>
      <c r="E384" s="176"/>
    </row>
    <row r="385" spans="1:5" s="177" customFormat="1" ht="15.75" customHeight="1">
      <c r="A385" s="174" t="s">
        <v>291</v>
      </c>
      <c r="B385" s="175">
        <v>0</v>
      </c>
      <c r="C385" s="175">
        <v>159101.6</v>
      </c>
      <c r="D385" s="175">
        <v>159101.6</v>
      </c>
      <c r="E385" s="176"/>
    </row>
    <row r="386" spans="1:5" s="177" customFormat="1" ht="15.75" customHeight="1">
      <c r="A386" s="174" t="s">
        <v>651</v>
      </c>
      <c r="B386" s="175">
        <v>0</v>
      </c>
      <c r="C386" s="175">
        <v>400</v>
      </c>
      <c r="D386" s="175">
        <v>400</v>
      </c>
      <c r="E386" s="176"/>
    </row>
    <row r="387" spans="1:5" s="177" customFormat="1" ht="15.75" customHeight="1">
      <c r="A387" s="202" t="s">
        <v>292</v>
      </c>
      <c r="B387" s="203">
        <f>SUM(B388:B390)</f>
        <v>1525000</v>
      </c>
      <c r="C387" s="203">
        <f>SUM(C388:C390)</f>
        <v>1858976.8</v>
      </c>
      <c r="D387" s="203">
        <f>SUM(D388:D390)</f>
        <v>1844936.8</v>
      </c>
      <c r="E387" s="206">
        <f>SUM(D387/C387*100)</f>
        <v>99.24474581931307</v>
      </c>
    </row>
    <row r="388" spans="1:5" s="177" customFormat="1" ht="15.75" customHeight="1">
      <c r="A388" s="174" t="s">
        <v>656</v>
      </c>
      <c r="B388" s="181">
        <v>1375000</v>
      </c>
      <c r="C388" s="181">
        <v>1375000</v>
      </c>
      <c r="D388" s="181">
        <v>1375000</v>
      </c>
      <c r="E388" s="176"/>
    </row>
    <row r="389" spans="1:5" s="177" customFormat="1" ht="15.75" customHeight="1">
      <c r="A389" s="180" t="s">
        <v>291</v>
      </c>
      <c r="B389" s="181">
        <v>0</v>
      </c>
      <c r="C389" s="181">
        <v>333976.8</v>
      </c>
      <c r="D389" s="181">
        <v>333976.8</v>
      </c>
      <c r="E389" s="176"/>
    </row>
    <row r="390" spans="1:5" s="177" customFormat="1" ht="15.75" customHeight="1">
      <c r="A390" s="180" t="s">
        <v>293</v>
      </c>
      <c r="B390" s="181">
        <v>150000</v>
      </c>
      <c r="C390" s="181">
        <v>150000</v>
      </c>
      <c r="D390" s="181">
        <v>135960</v>
      </c>
      <c r="E390" s="176"/>
    </row>
    <row r="391" spans="1:6" s="177" customFormat="1" ht="15.75" customHeight="1">
      <c r="A391" s="202" t="s">
        <v>294</v>
      </c>
      <c r="B391" s="203">
        <f>SUM(B392:B396)</f>
        <v>4968000</v>
      </c>
      <c r="C391" s="203">
        <f>SUM(C392:C396)</f>
        <v>5956332</v>
      </c>
      <c r="D391" s="203">
        <f>SUM(D392:D396)</f>
        <v>5903862</v>
      </c>
      <c r="E391" s="206">
        <f>SUM(D391/C391*100)</f>
        <v>99.11908872776064</v>
      </c>
      <c r="F391" s="210"/>
    </row>
    <row r="392" spans="1:5" s="177" customFormat="1" ht="15.75" customHeight="1">
      <c r="A392" s="174" t="s">
        <v>656</v>
      </c>
      <c r="B392" s="181">
        <v>3308000</v>
      </c>
      <c r="C392" s="181">
        <v>3538000</v>
      </c>
      <c r="D392" s="181">
        <v>3538000</v>
      </c>
      <c r="E392" s="176"/>
    </row>
    <row r="393" spans="1:5" s="177" customFormat="1" ht="15.75" customHeight="1">
      <c r="A393" s="174" t="s">
        <v>291</v>
      </c>
      <c r="B393" s="181">
        <v>0</v>
      </c>
      <c r="C393" s="181">
        <v>668432</v>
      </c>
      <c r="D393" s="181">
        <v>668432</v>
      </c>
      <c r="E393" s="176"/>
    </row>
    <row r="394" spans="1:5" s="177" customFormat="1" ht="15.75" customHeight="1">
      <c r="A394" s="174" t="s">
        <v>652</v>
      </c>
      <c r="B394" s="181">
        <v>0</v>
      </c>
      <c r="C394" s="181">
        <v>22800</v>
      </c>
      <c r="D394" s="181">
        <v>22800</v>
      </c>
      <c r="E394" s="176"/>
    </row>
    <row r="395" spans="1:5" s="177" customFormat="1" ht="15.75" customHeight="1">
      <c r="A395" s="180" t="s">
        <v>653</v>
      </c>
      <c r="B395" s="181">
        <v>1500000</v>
      </c>
      <c r="C395" s="181">
        <v>1567100</v>
      </c>
      <c r="D395" s="181">
        <v>1567069.2</v>
      </c>
      <c r="E395" s="176"/>
    </row>
    <row r="396" spans="1:5" s="177" customFormat="1" ht="15.75" customHeight="1">
      <c r="A396" s="180" t="s">
        <v>295</v>
      </c>
      <c r="B396" s="181">
        <v>160000</v>
      </c>
      <c r="C396" s="181">
        <v>160000</v>
      </c>
      <c r="D396" s="181">
        <v>107560.8</v>
      </c>
      <c r="E396" s="176"/>
    </row>
    <row r="397" spans="1:5" s="177" customFormat="1" ht="15.75" customHeight="1">
      <c r="A397" s="202" t="s">
        <v>296</v>
      </c>
      <c r="B397" s="203">
        <f>SUM(B398:B404)</f>
        <v>3179000</v>
      </c>
      <c r="C397" s="203">
        <f>SUM(C398:C404)</f>
        <v>3249000</v>
      </c>
      <c r="D397" s="203">
        <f>SUM(D398:D404)</f>
        <v>3247067.4</v>
      </c>
      <c r="E397" s="206">
        <f>SUM(D397/C397*100)</f>
        <v>99.94051708217913</v>
      </c>
    </row>
    <row r="398" spans="1:5" s="177" customFormat="1" ht="15.75" customHeight="1">
      <c r="A398" s="174" t="s">
        <v>656</v>
      </c>
      <c r="B398" s="181">
        <v>2700000</v>
      </c>
      <c r="C398" s="181">
        <v>2700000</v>
      </c>
      <c r="D398" s="181">
        <v>2700000</v>
      </c>
      <c r="E398" s="176"/>
    </row>
    <row r="399" spans="1:5" s="177" customFormat="1" ht="15.75" customHeight="1">
      <c r="A399" s="180" t="s">
        <v>297</v>
      </c>
      <c r="B399" s="181">
        <v>0</v>
      </c>
      <c r="C399" s="181">
        <v>15000</v>
      </c>
      <c r="D399" s="181">
        <v>15000</v>
      </c>
      <c r="E399" s="176"/>
    </row>
    <row r="400" spans="1:5" s="177" customFormat="1" ht="15.75" customHeight="1">
      <c r="A400" s="180" t="s">
        <v>298</v>
      </c>
      <c r="B400" s="181">
        <v>44000</v>
      </c>
      <c r="C400" s="181">
        <v>44000</v>
      </c>
      <c r="D400" s="181">
        <v>43848</v>
      </c>
      <c r="E400" s="176"/>
    </row>
    <row r="401" spans="1:5" s="177" customFormat="1" ht="15.75" customHeight="1">
      <c r="A401" s="180" t="s">
        <v>654</v>
      </c>
      <c r="B401" s="181">
        <v>0</v>
      </c>
      <c r="C401" s="181">
        <v>10000</v>
      </c>
      <c r="D401" s="181">
        <v>9895</v>
      </c>
      <c r="E401" s="176"/>
    </row>
    <row r="402" spans="1:5" s="177" customFormat="1" ht="15.75" customHeight="1">
      <c r="A402" s="180" t="s">
        <v>299</v>
      </c>
      <c r="B402" s="181">
        <v>5000</v>
      </c>
      <c r="C402" s="181">
        <v>5000</v>
      </c>
      <c r="D402" s="181">
        <v>5000</v>
      </c>
      <c r="E402" s="176"/>
    </row>
    <row r="403" spans="1:5" s="177" customFormat="1" ht="15.75" customHeight="1">
      <c r="A403" s="180" t="s">
        <v>300</v>
      </c>
      <c r="B403" s="181">
        <v>0</v>
      </c>
      <c r="C403" s="181">
        <v>94000</v>
      </c>
      <c r="D403" s="181">
        <v>92520</v>
      </c>
      <c r="E403" s="176"/>
    </row>
    <row r="404" spans="1:5" s="177" customFormat="1" ht="15.75" customHeight="1">
      <c r="A404" s="180" t="s">
        <v>301</v>
      </c>
      <c r="B404" s="181">
        <v>430000</v>
      </c>
      <c r="C404" s="181">
        <v>381000</v>
      </c>
      <c r="D404" s="181">
        <v>380804.4</v>
      </c>
      <c r="E404" s="176"/>
    </row>
    <row r="405" spans="1:5" s="177" customFormat="1" ht="15.75" customHeight="1">
      <c r="A405" s="202" t="s">
        <v>303</v>
      </c>
      <c r="B405" s="203">
        <f>SUM(B406)</f>
        <v>20000</v>
      </c>
      <c r="C405" s="203">
        <f>SUM(C406)</f>
        <v>19960</v>
      </c>
      <c r="D405" s="203">
        <f>SUM(D406)</f>
        <v>17611.8</v>
      </c>
      <c r="E405" s="206">
        <f>SUM(D405/C405*100)</f>
        <v>88.23547094188376</v>
      </c>
    </row>
    <row r="406" spans="1:5" s="177" customFormat="1" ht="15.75" customHeight="1" thickBot="1">
      <c r="A406" s="189" t="s">
        <v>304</v>
      </c>
      <c r="B406" s="190">
        <v>20000</v>
      </c>
      <c r="C406" s="190">
        <v>19960</v>
      </c>
      <c r="D406" s="190">
        <v>17611.8</v>
      </c>
      <c r="E406" s="187"/>
    </row>
    <row r="407" spans="1:8" s="177" customFormat="1" ht="15.75" customHeight="1" thickBot="1">
      <c r="A407" s="211" t="s">
        <v>305</v>
      </c>
      <c r="B407" s="212">
        <f>SUM(B408)</f>
        <v>0</v>
      </c>
      <c r="C407" s="212">
        <f>SUM(C408)</f>
        <v>20000</v>
      </c>
      <c r="D407" s="212">
        <f>SUM(D408)</f>
        <v>10000</v>
      </c>
      <c r="E407" s="213"/>
      <c r="F407" s="11">
        <f>SUM(B407)</f>
        <v>0</v>
      </c>
      <c r="G407" s="11">
        <f>SUM(C407)</f>
        <v>20000</v>
      </c>
      <c r="H407" s="11">
        <f>SUM(D407)</f>
        <v>10000</v>
      </c>
    </row>
    <row r="408" spans="1:5" s="177" customFormat="1" ht="15.75" customHeight="1" thickBot="1">
      <c r="A408" s="174" t="s">
        <v>306</v>
      </c>
      <c r="B408" s="175">
        <v>0</v>
      </c>
      <c r="C408" s="175">
        <v>20000</v>
      </c>
      <c r="D408" s="175">
        <v>10000</v>
      </c>
      <c r="E408" s="176"/>
    </row>
    <row r="409" spans="1:8" s="177" customFormat="1" ht="15.75" customHeight="1" thickBot="1">
      <c r="A409" s="211" t="s">
        <v>307</v>
      </c>
      <c r="B409" s="212">
        <f>SUM(B410)</f>
        <v>0</v>
      </c>
      <c r="C409" s="212">
        <f>SUM(C410)</f>
        <v>20000</v>
      </c>
      <c r="D409" s="212">
        <f>SUM(D410)</f>
        <v>20000</v>
      </c>
      <c r="E409" s="213"/>
      <c r="F409" s="11">
        <f>SUM(B409)</f>
        <v>0</v>
      </c>
      <c r="G409" s="11">
        <f>SUM(C409)</f>
        <v>20000</v>
      </c>
      <c r="H409" s="11">
        <f>SUM(D409)</f>
        <v>20000</v>
      </c>
    </row>
    <row r="410" spans="1:5" s="177" customFormat="1" ht="15.75" customHeight="1" thickBot="1">
      <c r="A410" s="189" t="s">
        <v>306</v>
      </c>
      <c r="B410" s="190">
        <v>0</v>
      </c>
      <c r="C410" s="190">
        <v>20000</v>
      </c>
      <c r="D410" s="190">
        <v>20000</v>
      </c>
      <c r="E410" s="187"/>
    </row>
    <row r="411" spans="1:8" ht="15.75" customHeight="1" thickBot="1">
      <c r="A411" s="211" t="s">
        <v>122</v>
      </c>
      <c r="B411" s="212">
        <f>SUM(B412:B414)</f>
        <v>85000</v>
      </c>
      <c r="C411" s="212">
        <f>SUM(C412:C414)</f>
        <v>97000</v>
      </c>
      <c r="D411" s="212">
        <f>SUM(D412:D414)</f>
        <v>97000</v>
      </c>
      <c r="E411" s="213">
        <f>SUM(D411/C411*100)</f>
        <v>100</v>
      </c>
      <c r="F411" s="11">
        <f>SUM(B411)</f>
        <v>85000</v>
      </c>
      <c r="G411" s="11">
        <f>SUM(C411)</f>
        <v>97000</v>
      </c>
      <c r="H411" s="11">
        <f>SUM(D411)</f>
        <v>97000</v>
      </c>
    </row>
    <row r="412" spans="1:8" ht="15.75" customHeight="1">
      <c r="A412" s="194" t="s">
        <v>655</v>
      </c>
      <c r="B412" s="195">
        <v>0</v>
      </c>
      <c r="C412" s="195">
        <v>7000</v>
      </c>
      <c r="D412" s="195">
        <v>7000</v>
      </c>
      <c r="E412" s="196"/>
      <c r="F412" s="11"/>
      <c r="G412" s="11"/>
      <c r="H412" s="11"/>
    </row>
    <row r="413" spans="1:8" ht="15.75" customHeight="1">
      <c r="A413" s="174" t="s">
        <v>656</v>
      </c>
      <c r="B413" s="175">
        <v>85000</v>
      </c>
      <c r="C413" s="175">
        <v>85000</v>
      </c>
      <c r="D413" s="175">
        <v>85000</v>
      </c>
      <c r="E413" s="176"/>
      <c r="F413" s="11"/>
      <c r="G413" s="11"/>
      <c r="H413" s="11"/>
    </row>
    <row r="414" spans="1:5" s="177" customFormat="1" ht="15.75" customHeight="1" thickBot="1">
      <c r="A414" s="174" t="s">
        <v>657</v>
      </c>
      <c r="B414" s="175">
        <v>0</v>
      </c>
      <c r="C414" s="175">
        <v>5000</v>
      </c>
      <c r="D414" s="175">
        <v>5000</v>
      </c>
      <c r="E414" s="176"/>
    </row>
    <row r="415" spans="1:8" s="177" customFormat="1" ht="15.75" customHeight="1" thickBot="1">
      <c r="A415" s="211" t="s">
        <v>308</v>
      </c>
      <c r="B415" s="212">
        <f>SUM(B416)</f>
        <v>0</v>
      </c>
      <c r="C415" s="212">
        <f>SUM(C416)</f>
        <v>2000</v>
      </c>
      <c r="D415" s="212">
        <f>SUM(D416)</f>
        <v>2000</v>
      </c>
      <c r="E415" s="213">
        <f>SUM(D415/C415*100)</f>
        <v>100</v>
      </c>
      <c r="F415" s="11">
        <f>SUM(B415)</f>
        <v>0</v>
      </c>
      <c r="G415" s="11">
        <f>SUM(C415)</f>
        <v>2000</v>
      </c>
      <c r="H415" s="11">
        <f>SUM(D415)</f>
        <v>2000</v>
      </c>
    </row>
    <row r="416" spans="1:5" s="177" customFormat="1" ht="15.75" customHeight="1" thickBot="1">
      <c r="A416" s="174" t="s">
        <v>658</v>
      </c>
      <c r="B416" s="175">
        <v>0</v>
      </c>
      <c r="C416" s="175">
        <v>2000</v>
      </c>
      <c r="D416" s="175">
        <v>2000</v>
      </c>
      <c r="E416" s="176"/>
    </row>
    <row r="417" spans="1:8" s="177" customFormat="1" ht="15.75" customHeight="1" thickBot="1">
      <c r="A417" s="211" t="s">
        <v>309</v>
      </c>
      <c r="B417" s="212">
        <f>SUM(B418)</f>
        <v>0</v>
      </c>
      <c r="C417" s="212">
        <f>SUM(C418)</f>
        <v>25000</v>
      </c>
      <c r="D417" s="212">
        <f>SUM(D418)</f>
        <v>25000</v>
      </c>
      <c r="E417" s="213">
        <f>SUM(D417/C417*100)</f>
        <v>100</v>
      </c>
      <c r="F417" s="11">
        <f>SUM(B417)</f>
        <v>0</v>
      </c>
      <c r="G417" s="11">
        <f>SUM(C417)</f>
        <v>25000</v>
      </c>
      <c r="H417" s="11">
        <f>SUM(D417)</f>
        <v>25000</v>
      </c>
    </row>
    <row r="418" spans="1:5" s="177" customFormat="1" ht="15.75" customHeight="1" thickBot="1">
      <c r="A418" s="185" t="s">
        <v>310</v>
      </c>
      <c r="B418" s="186">
        <v>0</v>
      </c>
      <c r="C418" s="186">
        <v>25000</v>
      </c>
      <c r="D418" s="186">
        <v>25000</v>
      </c>
      <c r="E418" s="187"/>
    </row>
    <row r="419" spans="1:8" s="26" customFormat="1" ht="15.75" customHeight="1" thickBot="1">
      <c r="A419" s="211" t="s">
        <v>59</v>
      </c>
      <c r="B419" s="212">
        <f>SUM(B420:B424)</f>
        <v>2617000</v>
      </c>
      <c r="C419" s="212">
        <f>SUM(C420:C424)</f>
        <v>2821000</v>
      </c>
      <c r="D419" s="212">
        <f>SUM(D420:D424)</f>
        <v>2820604</v>
      </c>
      <c r="E419" s="213">
        <f>SUM(D419/C419*100)</f>
        <v>99.98596242467211</v>
      </c>
      <c r="F419" s="11">
        <f>SUM(B419)</f>
        <v>2617000</v>
      </c>
      <c r="G419" s="11">
        <f>SUM(C419)</f>
        <v>2821000</v>
      </c>
      <c r="H419" s="11">
        <f>SUM(D419)</f>
        <v>2820604</v>
      </c>
    </row>
    <row r="420" spans="1:5" s="177" customFormat="1" ht="15.75" customHeight="1">
      <c r="A420" s="174" t="s">
        <v>656</v>
      </c>
      <c r="B420" s="175">
        <v>2587000</v>
      </c>
      <c r="C420" s="175">
        <v>2627800</v>
      </c>
      <c r="D420" s="175">
        <v>2627800</v>
      </c>
      <c r="E420" s="176"/>
    </row>
    <row r="421" spans="1:5" s="177" customFormat="1" ht="15.75" customHeight="1">
      <c r="A421" s="174" t="s">
        <v>659</v>
      </c>
      <c r="B421" s="175">
        <v>0</v>
      </c>
      <c r="C421" s="175">
        <v>9200</v>
      </c>
      <c r="D421" s="175">
        <v>9200</v>
      </c>
      <c r="E421" s="176"/>
    </row>
    <row r="422" spans="1:5" s="177" customFormat="1" ht="15.75" customHeight="1">
      <c r="A422" s="174" t="s">
        <v>660</v>
      </c>
      <c r="B422" s="175">
        <v>0</v>
      </c>
      <c r="C422" s="175">
        <v>154000</v>
      </c>
      <c r="D422" s="175">
        <v>154000</v>
      </c>
      <c r="E422" s="176"/>
    </row>
    <row r="423" spans="1:5" s="177" customFormat="1" ht="15.75" customHeight="1">
      <c r="A423" s="174" t="s">
        <v>311</v>
      </c>
      <c r="B423" s="175">
        <v>15000</v>
      </c>
      <c r="C423" s="181">
        <v>15000</v>
      </c>
      <c r="D423" s="175">
        <v>14680</v>
      </c>
      <c r="E423" s="176"/>
    </row>
    <row r="424" spans="1:5" s="177" customFormat="1" ht="15.75" customHeight="1" thickBot="1">
      <c r="A424" s="185" t="s">
        <v>312</v>
      </c>
      <c r="B424" s="186">
        <v>15000</v>
      </c>
      <c r="C424" s="190">
        <v>15000</v>
      </c>
      <c r="D424" s="186">
        <v>14924</v>
      </c>
      <c r="E424" s="187"/>
    </row>
    <row r="425" spans="1:8" s="177" customFormat="1" ht="15.75" customHeight="1" thickBot="1">
      <c r="A425" s="211" t="s">
        <v>60</v>
      </c>
      <c r="B425" s="212">
        <f>SUM(B426)</f>
        <v>3073000</v>
      </c>
      <c r="C425" s="212">
        <f>SUM(C426)</f>
        <v>3073000</v>
      </c>
      <c r="D425" s="212">
        <f>SUM(D426)</f>
        <v>3073000</v>
      </c>
      <c r="E425" s="213">
        <f>SUM(D425/C425*100)</f>
        <v>100</v>
      </c>
      <c r="F425" s="11">
        <f>SUM(B425)</f>
        <v>3073000</v>
      </c>
      <c r="G425" s="11">
        <f>SUM(C425)</f>
        <v>3073000</v>
      </c>
      <c r="H425" s="11">
        <f>SUM(D425)</f>
        <v>3073000</v>
      </c>
    </row>
    <row r="426" spans="1:5" s="177" customFormat="1" ht="15.75" customHeight="1" thickBot="1">
      <c r="A426" s="185" t="s">
        <v>279</v>
      </c>
      <c r="B426" s="186">
        <v>3073000</v>
      </c>
      <c r="C426" s="186">
        <v>3073000</v>
      </c>
      <c r="D426" s="186">
        <v>3073000</v>
      </c>
      <c r="E426" s="187"/>
    </row>
    <row r="427" spans="1:8" ht="15.75" customHeight="1" thickBot="1">
      <c r="A427" s="211" t="s">
        <v>143</v>
      </c>
      <c r="B427" s="212">
        <f>SUM(B428:B430)</f>
        <v>160000</v>
      </c>
      <c r="C427" s="212">
        <f>SUM(C428:C430)</f>
        <v>230000</v>
      </c>
      <c r="D427" s="212">
        <f>SUM(D428:D430)</f>
        <v>188232</v>
      </c>
      <c r="E427" s="213">
        <f>SUM(D427/C427*100)</f>
        <v>81.84</v>
      </c>
      <c r="F427" s="11">
        <f>SUM(B427)</f>
        <v>160000</v>
      </c>
      <c r="G427" s="11">
        <f>SUM(C427)</f>
        <v>230000</v>
      </c>
      <c r="H427" s="11">
        <f>SUM(D427)</f>
        <v>188232</v>
      </c>
    </row>
    <row r="428" spans="1:5" s="177" customFormat="1" ht="15.75" customHeight="1">
      <c r="A428" s="174" t="s">
        <v>313</v>
      </c>
      <c r="B428" s="175">
        <v>150000</v>
      </c>
      <c r="C428" s="175">
        <v>215000</v>
      </c>
      <c r="D428" s="175">
        <v>183232</v>
      </c>
      <c r="E428" s="176"/>
    </row>
    <row r="429" spans="1:5" s="177" customFormat="1" ht="15.75" customHeight="1">
      <c r="A429" s="174" t="s">
        <v>314</v>
      </c>
      <c r="B429" s="175">
        <v>10000</v>
      </c>
      <c r="C429" s="181">
        <v>10000</v>
      </c>
      <c r="D429" s="175">
        <v>0</v>
      </c>
      <c r="E429" s="176"/>
    </row>
    <row r="430" spans="1:5" s="177" customFormat="1" ht="15.75" customHeight="1" thickBot="1">
      <c r="A430" s="185" t="s">
        <v>315</v>
      </c>
      <c r="B430" s="186">
        <v>0</v>
      </c>
      <c r="C430" s="190">
        <v>5000</v>
      </c>
      <c r="D430" s="186">
        <v>5000</v>
      </c>
      <c r="E430" s="187"/>
    </row>
    <row r="431" spans="1:8" ht="15.75" customHeight="1" thickBot="1">
      <c r="A431" s="211" t="s">
        <v>61</v>
      </c>
      <c r="B431" s="212">
        <f>SUM(B432:B437)</f>
        <v>203000</v>
      </c>
      <c r="C431" s="212">
        <f>SUM(C432:C437)</f>
        <v>255000</v>
      </c>
      <c r="D431" s="212">
        <f>SUM(D432:D437)</f>
        <v>205580</v>
      </c>
      <c r="E431" s="213">
        <f>SUM(D431/C431*100)</f>
        <v>80.61960784313726</v>
      </c>
      <c r="F431" s="11">
        <f>SUM(B431)</f>
        <v>203000</v>
      </c>
      <c r="G431" s="11">
        <f>SUM(C431)</f>
        <v>255000</v>
      </c>
      <c r="H431" s="11">
        <f>SUM(D431)</f>
        <v>205580</v>
      </c>
    </row>
    <row r="432" spans="1:6" s="177" customFormat="1" ht="15.75" customHeight="1">
      <c r="A432" s="174" t="s">
        <v>316</v>
      </c>
      <c r="B432" s="175">
        <v>0</v>
      </c>
      <c r="C432" s="175">
        <v>30000</v>
      </c>
      <c r="D432" s="175">
        <v>27860</v>
      </c>
      <c r="E432" s="176"/>
      <c r="F432" s="244"/>
    </row>
    <row r="433" spans="1:6" s="177" customFormat="1" ht="15.75" customHeight="1">
      <c r="A433" s="180" t="s">
        <v>317</v>
      </c>
      <c r="B433" s="181">
        <v>0</v>
      </c>
      <c r="C433" s="181">
        <v>9000</v>
      </c>
      <c r="D433" s="181">
        <v>8500</v>
      </c>
      <c r="E433" s="176"/>
      <c r="F433" s="244"/>
    </row>
    <row r="434" spans="1:6" s="177" customFormat="1" ht="15.75" customHeight="1">
      <c r="A434" s="180" t="s">
        <v>661</v>
      </c>
      <c r="B434" s="181">
        <v>0</v>
      </c>
      <c r="C434" s="181">
        <v>7000</v>
      </c>
      <c r="D434" s="181">
        <v>4300</v>
      </c>
      <c r="E434" s="176"/>
      <c r="F434" s="210"/>
    </row>
    <row r="435" spans="1:6" s="177" customFormat="1" ht="15.75" customHeight="1">
      <c r="A435" s="180" t="s">
        <v>318</v>
      </c>
      <c r="B435" s="181">
        <v>40000</v>
      </c>
      <c r="C435" s="181">
        <v>40000</v>
      </c>
      <c r="D435" s="181">
        <v>37000</v>
      </c>
      <c r="E435" s="176"/>
      <c r="F435" s="210"/>
    </row>
    <row r="436" spans="1:6" s="177" customFormat="1" ht="15.75" customHeight="1">
      <c r="A436" s="180" t="s">
        <v>319</v>
      </c>
      <c r="B436" s="181">
        <v>50000</v>
      </c>
      <c r="C436" s="181">
        <v>50000</v>
      </c>
      <c r="D436" s="181">
        <v>50378</v>
      </c>
      <c r="E436" s="197"/>
      <c r="F436" s="210"/>
    </row>
    <row r="437" spans="1:6" s="177" customFormat="1" ht="15.75" customHeight="1" thickBot="1">
      <c r="A437" s="185" t="s">
        <v>320</v>
      </c>
      <c r="B437" s="186">
        <v>113000</v>
      </c>
      <c r="C437" s="186">
        <v>119000</v>
      </c>
      <c r="D437" s="186">
        <v>77542</v>
      </c>
      <c r="E437" s="187"/>
      <c r="F437" s="210"/>
    </row>
    <row r="438" spans="1:8" ht="15.75" customHeight="1" thickBot="1">
      <c r="A438" s="211" t="s">
        <v>94</v>
      </c>
      <c r="B438" s="212">
        <f>SUM(B439:B449)</f>
        <v>1202000</v>
      </c>
      <c r="C438" s="212">
        <f>SUM(C439:C449)</f>
        <v>2759000</v>
      </c>
      <c r="D438" s="212">
        <f>SUM(D439:D449)</f>
        <v>2244458</v>
      </c>
      <c r="E438" s="213">
        <f>SUM(D438/C438*100)</f>
        <v>81.35041681768756</v>
      </c>
      <c r="F438" s="11">
        <f>SUM(B438)</f>
        <v>1202000</v>
      </c>
      <c r="G438" s="11">
        <f>SUM(C438)</f>
        <v>2759000</v>
      </c>
      <c r="H438" s="11">
        <f>SUM(D438)</f>
        <v>2244458</v>
      </c>
    </row>
    <row r="439" spans="1:5" s="177" customFormat="1" ht="15.75" customHeight="1">
      <c r="A439" s="199" t="s">
        <v>321</v>
      </c>
      <c r="B439" s="200">
        <v>475400</v>
      </c>
      <c r="C439" s="200">
        <v>1522300</v>
      </c>
      <c r="D439" s="200">
        <v>1068144</v>
      </c>
      <c r="E439" s="201"/>
    </row>
    <row r="440" spans="1:5" s="177" customFormat="1" ht="15.75" customHeight="1">
      <c r="A440" s="180" t="s">
        <v>322</v>
      </c>
      <c r="B440" s="181">
        <v>42800</v>
      </c>
      <c r="C440" s="181">
        <v>85000</v>
      </c>
      <c r="D440" s="181">
        <v>84966</v>
      </c>
      <c r="E440" s="197"/>
    </row>
    <row r="441" spans="1:5" s="177" customFormat="1" ht="15.75" customHeight="1">
      <c r="A441" s="180" t="s">
        <v>326</v>
      </c>
      <c r="B441" s="181">
        <v>152800</v>
      </c>
      <c r="C441" s="181">
        <v>0</v>
      </c>
      <c r="D441" s="181">
        <v>0</v>
      </c>
      <c r="E441" s="197"/>
    </row>
    <row r="442" spans="1:5" s="177" customFormat="1" ht="15.75" customHeight="1">
      <c r="A442" s="180" t="s">
        <v>327</v>
      </c>
      <c r="B442" s="181">
        <v>65000</v>
      </c>
      <c r="C442" s="181">
        <v>0</v>
      </c>
      <c r="D442" s="181">
        <v>0</v>
      </c>
      <c r="E442" s="197"/>
    </row>
    <row r="443" spans="1:5" s="177" customFormat="1" ht="15.75" customHeight="1">
      <c r="A443" s="180" t="s">
        <v>328</v>
      </c>
      <c r="B443" s="181">
        <v>85000</v>
      </c>
      <c r="C443" s="181">
        <v>0</v>
      </c>
      <c r="D443" s="181">
        <v>0</v>
      </c>
      <c r="E443" s="197"/>
    </row>
    <row r="444" spans="1:5" s="177" customFormat="1" ht="15.75" customHeight="1">
      <c r="A444" s="180" t="s">
        <v>323</v>
      </c>
      <c r="B444" s="181">
        <v>0</v>
      </c>
      <c r="C444" s="181">
        <v>652000</v>
      </c>
      <c r="D444" s="181">
        <v>651880</v>
      </c>
      <c r="E444" s="197"/>
    </row>
    <row r="445" spans="1:5" s="177" customFormat="1" ht="15.75" customHeight="1">
      <c r="A445" s="180" t="s">
        <v>324</v>
      </c>
      <c r="B445" s="181">
        <v>194600</v>
      </c>
      <c r="C445" s="181">
        <v>337000</v>
      </c>
      <c r="D445" s="181">
        <v>336281</v>
      </c>
      <c r="E445" s="197"/>
    </row>
    <row r="446" spans="1:5" s="177" customFormat="1" ht="15.75" customHeight="1">
      <c r="A446" s="180" t="s">
        <v>329</v>
      </c>
      <c r="B446" s="181">
        <v>145000</v>
      </c>
      <c r="C446" s="181">
        <v>145000</v>
      </c>
      <c r="D446" s="181">
        <v>85737</v>
      </c>
      <c r="E446" s="197"/>
    </row>
    <row r="447" spans="1:5" s="177" customFormat="1" ht="15.75" customHeight="1">
      <c r="A447" s="180" t="s">
        <v>330</v>
      </c>
      <c r="B447" s="181">
        <v>28700</v>
      </c>
      <c r="C447" s="181">
        <v>0</v>
      </c>
      <c r="D447" s="181">
        <v>0</v>
      </c>
      <c r="E447" s="197"/>
    </row>
    <row r="448" spans="1:5" s="177" customFormat="1" ht="15.75" customHeight="1">
      <c r="A448" s="180" t="s">
        <v>331</v>
      </c>
      <c r="B448" s="181">
        <v>12700</v>
      </c>
      <c r="C448" s="181">
        <v>12700</v>
      </c>
      <c r="D448" s="181">
        <v>12650</v>
      </c>
      <c r="E448" s="197"/>
    </row>
    <row r="449" spans="1:5" s="177" customFormat="1" ht="15.75" customHeight="1" thickBot="1">
      <c r="A449" s="189" t="s">
        <v>325</v>
      </c>
      <c r="B449" s="190">
        <v>0</v>
      </c>
      <c r="C449" s="190">
        <v>5000</v>
      </c>
      <c r="D449" s="190">
        <v>4800</v>
      </c>
      <c r="E449" s="198"/>
    </row>
    <row r="450" spans="1:8" ht="15.75" customHeight="1" thickBot="1">
      <c r="A450" s="211" t="s">
        <v>144</v>
      </c>
      <c r="B450" s="212">
        <f>SUM(B451:B453)</f>
        <v>0</v>
      </c>
      <c r="C450" s="212">
        <f>SUM(C451:C453)</f>
        <v>11000</v>
      </c>
      <c r="D450" s="212">
        <f>SUM(D451:D453)</f>
        <v>11000</v>
      </c>
      <c r="E450" s="213">
        <f>SUM(D450/C450*100)</f>
        <v>100</v>
      </c>
      <c r="F450" s="11">
        <f>SUM(B450)</f>
        <v>0</v>
      </c>
      <c r="G450" s="11">
        <f>SUM(C450)</f>
        <v>11000</v>
      </c>
      <c r="H450" s="11">
        <f>SUM(D450)</f>
        <v>11000</v>
      </c>
    </row>
    <row r="451" spans="1:8" ht="15.75" customHeight="1">
      <c r="A451" s="185" t="s">
        <v>332</v>
      </c>
      <c r="B451" s="186">
        <v>0</v>
      </c>
      <c r="C451" s="186">
        <v>3000</v>
      </c>
      <c r="D451" s="186">
        <v>3000</v>
      </c>
      <c r="E451" s="187"/>
      <c r="F451" s="11"/>
      <c r="G451" s="11"/>
      <c r="H451" s="11"/>
    </row>
    <row r="452" spans="1:8" s="177" customFormat="1" ht="15.75" customHeight="1">
      <c r="A452" s="180" t="s">
        <v>662</v>
      </c>
      <c r="B452" s="181">
        <v>0</v>
      </c>
      <c r="C452" s="181">
        <v>3000</v>
      </c>
      <c r="D452" s="181">
        <v>3000</v>
      </c>
      <c r="E452" s="197"/>
      <c r="F452" s="182"/>
      <c r="G452" s="182"/>
      <c r="H452" s="182"/>
    </row>
    <row r="453" spans="1:5" s="177" customFormat="1" ht="15.75" customHeight="1" thickBot="1">
      <c r="A453" s="185" t="s">
        <v>663</v>
      </c>
      <c r="B453" s="186">
        <v>0</v>
      </c>
      <c r="C453" s="186">
        <v>5000</v>
      </c>
      <c r="D453" s="186">
        <v>5000</v>
      </c>
      <c r="E453" s="187"/>
    </row>
    <row r="454" spans="1:8" ht="15.75" customHeight="1" thickBot="1">
      <c r="A454" s="211" t="s">
        <v>62</v>
      </c>
      <c r="B454" s="212">
        <f>SUM(B455:B457)</f>
        <v>110000</v>
      </c>
      <c r="C454" s="212">
        <f>SUM(C455:C457)</f>
        <v>112000</v>
      </c>
      <c r="D454" s="212">
        <f>SUM(D455:D457)</f>
        <v>72640</v>
      </c>
      <c r="E454" s="213">
        <f>SUM(D454/C454*100)</f>
        <v>64.85714285714286</v>
      </c>
      <c r="F454" s="11">
        <f>SUM(B454)</f>
        <v>110000</v>
      </c>
      <c r="G454" s="11">
        <f>SUM(C454)</f>
        <v>112000</v>
      </c>
      <c r="H454" s="11">
        <f>SUM(D454)</f>
        <v>72640</v>
      </c>
    </row>
    <row r="455" spans="1:5" s="177" customFormat="1" ht="15.75" customHeight="1">
      <c r="A455" s="174" t="s">
        <v>333</v>
      </c>
      <c r="B455" s="175">
        <v>70000</v>
      </c>
      <c r="C455" s="175">
        <v>70000</v>
      </c>
      <c r="D455" s="175">
        <v>21880</v>
      </c>
      <c r="E455" s="176"/>
    </row>
    <row r="456" spans="1:5" s="177" customFormat="1" ht="15.75" customHeight="1">
      <c r="A456" s="180" t="s">
        <v>334</v>
      </c>
      <c r="B456" s="181">
        <v>40000</v>
      </c>
      <c r="C456" s="181">
        <v>40000</v>
      </c>
      <c r="D456" s="181">
        <v>48840</v>
      </c>
      <c r="E456" s="197"/>
    </row>
    <row r="457" spans="1:5" s="177" customFormat="1" ht="15.75" customHeight="1" thickBot="1">
      <c r="A457" s="185" t="s">
        <v>743</v>
      </c>
      <c r="B457" s="186">
        <v>0</v>
      </c>
      <c r="C457" s="186">
        <v>2000</v>
      </c>
      <c r="D457" s="186">
        <v>1920</v>
      </c>
      <c r="E457" s="187"/>
    </row>
    <row r="458" spans="1:8" ht="15.75" customHeight="1" thickBot="1">
      <c r="A458" s="211" t="s">
        <v>40</v>
      </c>
      <c r="B458" s="212">
        <f>SUM(B459:B471)</f>
        <v>4020000</v>
      </c>
      <c r="C458" s="212">
        <f>SUM(C459:C471)</f>
        <v>6563000</v>
      </c>
      <c r="D458" s="212">
        <f>SUM(D459:D471)</f>
        <v>4635575.08</v>
      </c>
      <c r="E458" s="213">
        <f>SUM(D458/C458*100)</f>
        <v>70.63195307024228</v>
      </c>
      <c r="F458" s="11">
        <f>SUM(B458)</f>
        <v>4020000</v>
      </c>
      <c r="G458" s="11">
        <f>SUM(C458)</f>
        <v>6563000</v>
      </c>
      <c r="H458" s="11">
        <f>SUM(D458)</f>
        <v>4635575.08</v>
      </c>
    </row>
    <row r="459" spans="1:6" s="177" customFormat="1" ht="15.75" customHeight="1">
      <c r="A459" s="194" t="s">
        <v>335</v>
      </c>
      <c r="B459" s="195">
        <v>3910000</v>
      </c>
      <c r="C459" s="195">
        <v>3760000</v>
      </c>
      <c r="D459" s="195">
        <v>3760000</v>
      </c>
      <c r="E459" s="196"/>
      <c r="F459" s="182"/>
    </row>
    <row r="460" spans="1:5" s="177" customFormat="1" ht="15.75" customHeight="1">
      <c r="A460" s="174" t="s">
        <v>665</v>
      </c>
      <c r="B460" s="175">
        <v>0</v>
      </c>
      <c r="C460" s="175">
        <v>5000</v>
      </c>
      <c r="D460" s="175">
        <v>5000</v>
      </c>
      <c r="E460" s="176"/>
    </row>
    <row r="461" spans="1:6" s="177" customFormat="1" ht="15.75" customHeight="1">
      <c r="A461" s="174" t="s">
        <v>666</v>
      </c>
      <c r="B461" s="175">
        <v>0</v>
      </c>
      <c r="C461" s="175">
        <v>5000</v>
      </c>
      <c r="D461" s="175">
        <v>5000</v>
      </c>
      <c r="E461" s="176"/>
      <c r="F461" s="182"/>
    </row>
    <row r="462" spans="1:5" s="177" customFormat="1" ht="15.75" customHeight="1">
      <c r="A462" s="174" t="s">
        <v>667</v>
      </c>
      <c r="B462" s="175">
        <v>0</v>
      </c>
      <c r="C462" s="175">
        <v>300000</v>
      </c>
      <c r="D462" s="175">
        <v>300000</v>
      </c>
      <c r="E462" s="176"/>
    </row>
    <row r="463" spans="1:5" s="177" customFormat="1" ht="15.75" customHeight="1">
      <c r="A463" s="174" t="s">
        <v>668</v>
      </c>
      <c r="B463" s="175">
        <v>0</v>
      </c>
      <c r="C463" s="175">
        <v>15000</v>
      </c>
      <c r="D463" s="175">
        <v>15000</v>
      </c>
      <c r="E463" s="176"/>
    </row>
    <row r="464" spans="1:5" s="177" customFormat="1" ht="15.75" customHeight="1">
      <c r="A464" s="174" t="s">
        <v>669</v>
      </c>
      <c r="B464" s="175">
        <v>0</v>
      </c>
      <c r="C464" s="175">
        <v>61000</v>
      </c>
      <c r="D464" s="175">
        <v>61000</v>
      </c>
      <c r="E464" s="176"/>
    </row>
    <row r="465" spans="1:5" s="177" customFormat="1" ht="15.75" customHeight="1">
      <c r="A465" s="174" t="s">
        <v>664</v>
      </c>
      <c r="B465" s="175">
        <v>0</v>
      </c>
      <c r="C465" s="175">
        <v>150000</v>
      </c>
      <c r="D465" s="175">
        <v>150000</v>
      </c>
      <c r="E465" s="176"/>
    </row>
    <row r="466" spans="1:5" s="177" customFormat="1" ht="15.75" customHeight="1">
      <c r="A466" s="174" t="s">
        <v>670</v>
      </c>
      <c r="B466" s="175">
        <v>0</v>
      </c>
      <c r="C466" s="175">
        <v>0</v>
      </c>
      <c r="D466" s="175">
        <v>2319</v>
      </c>
      <c r="E466" s="176"/>
    </row>
    <row r="467" spans="1:5" s="177" customFormat="1" ht="15.75" customHeight="1">
      <c r="A467" s="180" t="s">
        <v>671</v>
      </c>
      <c r="B467" s="181">
        <v>20000</v>
      </c>
      <c r="C467" s="181">
        <v>200000</v>
      </c>
      <c r="D467" s="181">
        <v>162725</v>
      </c>
      <c r="E467" s="197"/>
    </row>
    <row r="468" spans="1:5" s="177" customFormat="1" ht="15.75" customHeight="1">
      <c r="A468" s="180" t="s">
        <v>336</v>
      </c>
      <c r="B468" s="181">
        <v>40000</v>
      </c>
      <c r="C468" s="181">
        <v>100000</v>
      </c>
      <c r="D468" s="181">
        <v>45516</v>
      </c>
      <c r="E468" s="197"/>
    </row>
    <row r="469" spans="1:5" s="177" customFormat="1" ht="15.75" customHeight="1">
      <c r="A469" s="180" t="s">
        <v>337</v>
      </c>
      <c r="B469" s="181">
        <v>20000</v>
      </c>
      <c r="C469" s="181">
        <v>40000</v>
      </c>
      <c r="D469" s="181">
        <v>28108.08</v>
      </c>
      <c r="E469" s="197"/>
    </row>
    <row r="470" spans="1:5" s="177" customFormat="1" ht="15.75" customHeight="1">
      <c r="A470" s="180" t="s">
        <v>338</v>
      </c>
      <c r="B470" s="181">
        <v>30000</v>
      </c>
      <c r="C470" s="181">
        <v>80000</v>
      </c>
      <c r="D470" s="181">
        <v>91895</v>
      </c>
      <c r="E470" s="197"/>
    </row>
    <row r="471" spans="1:5" s="177" customFormat="1" ht="15.75" customHeight="1" thickBot="1">
      <c r="A471" s="189" t="s">
        <v>339</v>
      </c>
      <c r="B471" s="190">
        <v>0</v>
      </c>
      <c r="C471" s="190">
        <v>1847000</v>
      </c>
      <c r="D471" s="190">
        <v>9012</v>
      </c>
      <c r="E471" s="198"/>
    </row>
    <row r="472" spans="1:8" s="177" customFormat="1" ht="15.75" customHeight="1" thickBot="1">
      <c r="A472" s="211" t="s">
        <v>63</v>
      </c>
      <c r="B472" s="212">
        <f>SUM(B473:B479)</f>
        <v>600000</v>
      </c>
      <c r="C472" s="212">
        <f>SUM(C473:C479)</f>
        <v>695500</v>
      </c>
      <c r="D472" s="212">
        <f>SUM(D473:D479)</f>
        <v>691996</v>
      </c>
      <c r="E472" s="213">
        <f>SUM(D472/C472*100)</f>
        <v>99.4961897915169</v>
      </c>
      <c r="F472" s="11">
        <f>SUM(B472)</f>
        <v>600000</v>
      </c>
      <c r="G472" s="11">
        <f>SUM(C472)</f>
        <v>695500</v>
      </c>
      <c r="H472" s="11">
        <f>SUM(D472)</f>
        <v>691996</v>
      </c>
    </row>
    <row r="473" spans="1:8" s="177" customFormat="1" ht="15.75" customHeight="1">
      <c r="A473" s="194" t="s">
        <v>672</v>
      </c>
      <c r="B473" s="195">
        <v>0</v>
      </c>
      <c r="C473" s="195">
        <v>40000</v>
      </c>
      <c r="D473" s="195">
        <v>40000</v>
      </c>
      <c r="E473" s="196"/>
      <c r="F473" s="182"/>
      <c r="G473" s="182"/>
      <c r="H473" s="182"/>
    </row>
    <row r="474" spans="1:5" s="177" customFormat="1" ht="15.75" customHeight="1">
      <c r="A474" s="174" t="s">
        <v>673</v>
      </c>
      <c r="B474" s="175">
        <v>250000</v>
      </c>
      <c r="C474" s="175">
        <v>270000</v>
      </c>
      <c r="D474" s="175">
        <v>257088</v>
      </c>
      <c r="E474" s="176"/>
    </row>
    <row r="475" spans="1:5" s="177" customFormat="1" ht="15.75" customHeight="1">
      <c r="A475" s="180" t="s">
        <v>340</v>
      </c>
      <c r="B475" s="181">
        <v>0</v>
      </c>
      <c r="C475" s="181">
        <v>0</v>
      </c>
      <c r="D475" s="181">
        <v>5044</v>
      </c>
      <c r="E475" s="197"/>
    </row>
    <row r="476" spans="1:5" s="177" customFormat="1" ht="15.75" customHeight="1">
      <c r="A476" s="180" t="s">
        <v>341</v>
      </c>
      <c r="B476" s="181">
        <v>0</v>
      </c>
      <c r="C476" s="181">
        <v>0</v>
      </c>
      <c r="D476" s="181">
        <v>770</v>
      </c>
      <c r="E476" s="197"/>
    </row>
    <row r="477" spans="1:5" s="177" customFormat="1" ht="15.75" customHeight="1">
      <c r="A477" s="180" t="s">
        <v>342</v>
      </c>
      <c r="B477" s="181">
        <v>0</v>
      </c>
      <c r="C477" s="181">
        <v>0</v>
      </c>
      <c r="D477" s="181">
        <v>3735</v>
      </c>
      <c r="E477" s="197"/>
    </row>
    <row r="478" spans="1:5" s="177" customFormat="1" ht="15.75" customHeight="1">
      <c r="A478" s="180" t="s">
        <v>343</v>
      </c>
      <c r="B478" s="181">
        <v>300000</v>
      </c>
      <c r="C478" s="181">
        <v>300000</v>
      </c>
      <c r="D478" s="181">
        <v>300000</v>
      </c>
      <c r="E478" s="197"/>
    </row>
    <row r="479" spans="1:6" s="177" customFormat="1" ht="15.75" customHeight="1" thickBot="1">
      <c r="A479" s="189" t="s">
        <v>344</v>
      </c>
      <c r="B479" s="190">
        <v>50000</v>
      </c>
      <c r="C479" s="190">
        <v>85500</v>
      </c>
      <c r="D479" s="190">
        <v>85359</v>
      </c>
      <c r="E479" s="198"/>
      <c r="F479" s="210"/>
    </row>
    <row r="480" spans="1:8" s="177" customFormat="1" ht="15.75" customHeight="1" thickBot="1">
      <c r="A480" s="211" t="s">
        <v>64</v>
      </c>
      <c r="B480" s="212">
        <f>SUM(B481:B501)</f>
        <v>1085000</v>
      </c>
      <c r="C480" s="212">
        <f>SUM(C481:C501)</f>
        <v>3912600</v>
      </c>
      <c r="D480" s="212">
        <f>SUM(D481:D501)</f>
        <v>2355863.94</v>
      </c>
      <c r="E480" s="213">
        <f>SUM(D480/C480*100)</f>
        <v>60.21223585339671</v>
      </c>
      <c r="F480" s="11">
        <f>SUM(B480)</f>
        <v>1085000</v>
      </c>
      <c r="G480" s="11">
        <f>SUM(C480)</f>
        <v>3912600</v>
      </c>
      <c r="H480" s="11">
        <f>SUM(D480)</f>
        <v>2355863.94</v>
      </c>
    </row>
    <row r="481" spans="1:5" s="177" customFormat="1" ht="15.75" customHeight="1">
      <c r="A481" s="194" t="s">
        <v>345</v>
      </c>
      <c r="B481" s="195">
        <v>5000</v>
      </c>
      <c r="C481" s="195">
        <v>20000</v>
      </c>
      <c r="D481" s="195">
        <v>0</v>
      </c>
      <c r="E481" s="196"/>
    </row>
    <row r="482" spans="1:5" s="177" customFormat="1" ht="15.75" customHeight="1">
      <c r="A482" s="180" t="s">
        <v>674</v>
      </c>
      <c r="B482" s="181">
        <v>0</v>
      </c>
      <c r="C482" s="181">
        <v>120000</v>
      </c>
      <c r="D482" s="181">
        <v>110136</v>
      </c>
      <c r="E482" s="197"/>
    </row>
    <row r="483" spans="1:5" s="177" customFormat="1" ht="15.75" customHeight="1">
      <c r="A483" s="180" t="s">
        <v>347</v>
      </c>
      <c r="B483" s="181">
        <v>1080000</v>
      </c>
      <c r="C483" s="181">
        <v>1450000</v>
      </c>
      <c r="D483" s="181">
        <v>1442000.94</v>
      </c>
      <c r="E483" s="197"/>
    </row>
    <row r="484" spans="1:5" s="177" customFormat="1" ht="15.75" customHeight="1">
      <c r="A484" s="180" t="s">
        <v>678</v>
      </c>
      <c r="B484" s="181">
        <v>0</v>
      </c>
      <c r="C484" s="181">
        <v>18000</v>
      </c>
      <c r="D484" s="181">
        <v>17066</v>
      </c>
      <c r="E484" s="197"/>
    </row>
    <row r="485" spans="1:5" s="177" customFormat="1" ht="15.75" customHeight="1">
      <c r="A485" s="180" t="s">
        <v>680</v>
      </c>
      <c r="B485" s="181">
        <v>0</v>
      </c>
      <c r="C485" s="181">
        <v>305000</v>
      </c>
      <c r="D485" s="181">
        <v>0</v>
      </c>
      <c r="E485" s="197"/>
    </row>
    <row r="486" spans="1:5" s="177" customFormat="1" ht="15.75" customHeight="1">
      <c r="A486" s="180" t="s">
        <v>679</v>
      </c>
      <c r="B486" s="181">
        <v>0</v>
      </c>
      <c r="C486" s="181">
        <v>3600</v>
      </c>
      <c r="D486" s="181">
        <v>3600</v>
      </c>
      <c r="E486" s="197"/>
    </row>
    <row r="487" spans="1:5" s="177" customFormat="1" ht="15.75" customHeight="1">
      <c r="A487" s="180" t="s">
        <v>346</v>
      </c>
      <c r="B487" s="181">
        <v>0</v>
      </c>
      <c r="C487" s="181">
        <v>44000</v>
      </c>
      <c r="D487" s="181">
        <v>38880</v>
      </c>
      <c r="E487" s="197"/>
    </row>
    <row r="488" spans="1:5" s="177" customFormat="1" ht="15.75" customHeight="1">
      <c r="A488" s="180" t="s">
        <v>675</v>
      </c>
      <c r="B488" s="181">
        <v>0</v>
      </c>
      <c r="C488" s="181">
        <v>0</v>
      </c>
      <c r="D488" s="181">
        <v>693</v>
      </c>
      <c r="E488" s="197"/>
    </row>
    <row r="489" spans="1:5" s="177" customFormat="1" ht="15.75" customHeight="1">
      <c r="A489" s="180" t="s">
        <v>348</v>
      </c>
      <c r="B489" s="181">
        <v>0</v>
      </c>
      <c r="C489" s="181">
        <v>125000</v>
      </c>
      <c r="D489" s="181">
        <v>97251</v>
      </c>
      <c r="E489" s="197"/>
    </row>
    <row r="490" spans="1:5" s="177" customFormat="1" ht="15.75" customHeight="1">
      <c r="A490" s="189" t="s">
        <v>676</v>
      </c>
      <c r="B490" s="190">
        <v>0</v>
      </c>
      <c r="C490" s="190">
        <v>0</v>
      </c>
      <c r="D490" s="190">
        <v>10000</v>
      </c>
      <c r="E490" s="198"/>
    </row>
    <row r="491" spans="1:5" s="177" customFormat="1" ht="15.75" customHeight="1">
      <c r="A491" s="180" t="s">
        <v>677</v>
      </c>
      <c r="B491" s="181">
        <v>0</v>
      </c>
      <c r="C491" s="181">
        <v>0</v>
      </c>
      <c r="D491" s="181">
        <v>2453</v>
      </c>
      <c r="E491" s="197"/>
    </row>
    <row r="492" spans="1:5" s="177" customFormat="1" ht="15.75" customHeight="1">
      <c r="A492" s="180" t="s">
        <v>682</v>
      </c>
      <c r="B492" s="181">
        <v>0</v>
      </c>
      <c r="C492" s="181">
        <v>25000</v>
      </c>
      <c r="D492" s="181">
        <v>24360</v>
      </c>
      <c r="E492" s="197"/>
    </row>
    <row r="493" spans="1:5" s="177" customFormat="1" ht="15.75" customHeight="1">
      <c r="A493" s="180" t="s">
        <v>681</v>
      </c>
      <c r="B493" s="181">
        <v>0</v>
      </c>
      <c r="C493" s="181">
        <v>0</v>
      </c>
      <c r="D493" s="181">
        <v>3396</v>
      </c>
      <c r="E493" s="197"/>
    </row>
    <row r="494" spans="1:5" s="177" customFormat="1" ht="15.75" customHeight="1">
      <c r="A494" s="180" t="s">
        <v>349</v>
      </c>
      <c r="B494" s="181">
        <v>0</v>
      </c>
      <c r="C494" s="181">
        <v>15000</v>
      </c>
      <c r="D494" s="181">
        <v>15000</v>
      </c>
      <c r="E494" s="197"/>
    </row>
    <row r="495" spans="1:5" s="177" customFormat="1" ht="15.75" customHeight="1">
      <c r="A495" s="180" t="s">
        <v>683</v>
      </c>
      <c r="B495" s="181">
        <v>0</v>
      </c>
      <c r="C495" s="181">
        <v>47000</v>
      </c>
      <c r="D495" s="181">
        <v>47035</v>
      </c>
      <c r="E495" s="197"/>
    </row>
    <row r="496" spans="1:5" s="177" customFormat="1" ht="15.75" customHeight="1">
      <c r="A496" s="180" t="s">
        <v>684</v>
      </c>
      <c r="B496" s="181">
        <v>0</v>
      </c>
      <c r="C496" s="181">
        <v>172000</v>
      </c>
      <c r="D496" s="181">
        <v>131386</v>
      </c>
      <c r="E496" s="197"/>
    </row>
    <row r="497" spans="1:5" s="177" customFormat="1" ht="15.75" customHeight="1">
      <c r="A497" s="180" t="s">
        <v>685</v>
      </c>
      <c r="B497" s="181">
        <v>0</v>
      </c>
      <c r="C497" s="181">
        <v>10000</v>
      </c>
      <c r="D497" s="181">
        <v>2586</v>
      </c>
      <c r="E497" s="197"/>
    </row>
    <row r="498" spans="1:5" s="177" customFormat="1" ht="15.75" customHeight="1">
      <c r="A498" s="180" t="s">
        <v>350</v>
      </c>
      <c r="B498" s="181">
        <v>0</v>
      </c>
      <c r="C498" s="181">
        <v>1110000</v>
      </c>
      <c r="D498" s="181">
        <v>31700</v>
      </c>
      <c r="E498" s="197"/>
    </row>
    <row r="499" spans="1:5" s="177" customFormat="1" ht="15.75" customHeight="1">
      <c r="A499" s="189" t="s">
        <v>686</v>
      </c>
      <c r="B499" s="190">
        <v>0</v>
      </c>
      <c r="C499" s="190">
        <v>358000</v>
      </c>
      <c r="D499" s="190">
        <v>288851</v>
      </c>
      <c r="E499" s="198"/>
    </row>
    <row r="500" spans="1:5" s="177" customFormat="1" ht="15.75" customHeight="1">
      <c r="A500" s="180" t="s">
        <v>687</v>
      </c>
      <c r="B500" s="181">
        <v>0</v>
      </c>
      <c r="C500" s="181">
        <v>35000</v>
      </c>
      <c r="D500" s="181">
        <v>34870</v>
      </c>
      <c r="E500" s="197"/>
    </row>
    <row r="501" spans="1:5" s="177" customFormat="1" ht="15.75" customHeight="1" thickBot="1">
      <c r="A501" s="185" t="s">
        <v>688</v>
      </c>
      <c r="B501" s="186">
        <v>0</v>
      </c>
      <c r="C501" s="186">
        <v>55000</v>
      </c>
      <c r="D501" s="186">
        <v>54600</v>
      </c>
      <c r="E501" s="187"/>
    </row>
    <row r="502" spans="1:8" s="177" customFormat="1" ht="15.75" customHeight="1" thickBot="1">
      <c r="A502" s="211" t="s">
        <v>65</v>
      </c>
      <c r="B502" s="212">
        <f>SUM(B504:B525)</f>
        <v>3490000</v>
      </c>
      <c r="C502" s="212">
        <f>SUM(C504:C525)</f>
        <v>3458100</v>
      </c>
      <c r="D502" s="212">
        <f>SUM(D504:D525)</f>
        <v>3455356.3</v>
      </c>
      <c r="E502" s="213">
        <f>SUM(D502/C502*100)</f>
        <v>99.9206587432405</v>
      </c>
      <c r="F502" s="11">
        <f>SUM(B502)</f>
        <v>3490000</v>
      </c>
      <c r="G502" s="11">
        <f>SUM(C502)</f>
        <v>3458100</v>
      </c>
      <c r="H502" s="11">
        <f>SUM(D502)</f>
        <v>3455356.3</v>
      </c>
    </row>
    <row r="503" spans="1:5" s="177" customFormat="1" ht="15.75" customHeight="1">
      <c r="A503" s="174" t="s">
        <v>351</v>
      </c>
      <c r="B503" s="175"/>
      <c r="C503" s="175"/>
      <c r="D503" s="175"/>
      <c r="E503" s="176"/>
    </row>
    <row r="504" spans="1:5" s="177" customFormat="1" ht="15.75" customHeight="1">
      <c r="A504" s="180" t="s">
        <v>690</v>
      </c>
      <c r="B504" s="181">
        <v>363100</v>
      </c>
      <c r="C504" s="181">
        <v>383100</v>
      </c>
      <c r="D504" s="181">
        <v>383100</v>
      </c>
      <c r="E504" s="197"/>
    </row>
    <row r="505" spans="1:5" s="177" customFormat="1" ht="15.75" customHeight="1">
      <c r="A505" s="180" t="s">
        <v>691</v>
      </c>
      <c r="B505" s="181">
        <v>888400</v>
      </c>
      <c r="C505" s="181">
        <v>888400</v>
      </c>
      <c r="D505" s="181">
        <v>888400</v>
      </c>
      <c r="E505" s="197"/>
    </row>
    <row r="506" spans="1:5" s="177" customFormat="1" ht="15.75" customHeight="1">
      <c r="A506" s="180" t="s">
        <v>352</v>
      </c>
      <c r="B506" s="181">
        <v>25800</v>
      </c>
      <c r="C506" s="181">
        <v>25800</v>
      </c>
      <c r="D506" s="181">
        <v>25800</v>
      </c>
      <c r="E506" s="197"/>
    </row>
    <row r="507" spans="1:5" s="177" customFormat="1" ht="15.75" customHeight="1">
      <c r="A507" s="180" t="s">
        <v>692</v>
      </c>
      <c r="B507" s="181">
        <v>789300</v>
      </c>
      <c r="C507" s="181">
        <v>799300</v>
      </c>
      <c r="D507" s="181">
        <v>799300</v>
      </c>
      <c r="E507" s="197"/>
    </row>
    <row r="508" spans="1:5" s="177" customFormat="1" ht="15.75" customHeight="1">
      <c r="A508" s="180" t="s">
        <v>353</v>
      </c>
      <c r="B508" s="181">
        <v>63900</v>
      </c>
      <c r="C508" s="181">
        <v>0</v>
      </c>
      <c r="D508" s="181">
        <v>0</v>
      </c>
      <c r="E508" s="197"/>
    </row>
    <row r="509" spans="1:5" s="177" customFormat="1" ht="28.5">
      <c r="A509" s="245" t="s">
        <v>693</v>
      </c>
      <c r="B509" s="181">
        <v>216600</v>
      </c>
      <c r="C509" s="181">
        <v>236600</v>
      </c>
      <c r="D509" s="181">
        <v>236600</v>
      </c>
      <c r="E509" s="197"/>
    </row>
    <row r="510" spans="1:5" s="177" customFormat="1" ht="15.75" customHeight="1">
      <c r="A510" s="180" t="s">
        <v>694</v>
      </c>
      <c r="B510" s="181">
        <v>563900</v>
      </c>
      <c r="C510" s="181">
        <v>571900</v>
      </c>
      <c r="D510" s="181">
        <v>571900</v>
      </c>
      <c r="E510" s="197"/>
    </row>
    <row r="511" spans="1:5" s="177" customFormat="1" ht="15.75" customHeight="1">
      <c r="A511" s="180" t="s">
        <v>695</v>
      </c>
      <c r="B511" s="181">
        <v>249700</v>
      </c>
      <c r="C511" s="181">
        <v>259700</v>
      </c>
      <c r="D511" s="181">
        <v>259700</v>
      </c>
      <c r="E511" s="197"/>
    </row>
    <row r="512" spans="1:5" s="177" customFormat="1" ht="15.75" customHeight="1">
      <c r="A512" s="180" t="s">
        <v>354</v>
      </c>
      <c r="B512" s="181">
        <v>68300</v>
      </c>
      <c r="C512" s="181">
        <v>68300</v>
      </c>
      <c r="D512" s="181">
        <v>68300</v>
      </c>
      <c r="E512" s="197"/>
    </row>
    <row r="513" spans="1:5" s="177" customFormat="1" ht="15.75" customHeight="1">
      <c r="A513" s="180" t="s">
        <v>355</v>
      </c>
      <c r="B513" s="181">
        <v>120900</v>
      </c>
      <c r="C513" s="181">
        <v>120900</v>
      </c>
      <c r="D513" s="181">
        <v>120900</v>
      </c>
      <c r="E513" s="197"/>
    </row>
    <row r="514" spans="1:5" s="177" customFormat="1" ht="15.75" customHeight="1">
      <c r="A514" s="180" t="s">
        <v>689</v>
      </c>
      <c r="B514" s="181">
        <v>5000</v>
      </c>
      <c r="C514" s="181">
        <v>10000</v>
      </c>
      <c r="D514" s="181">
        <v>10000</v>
      </c>
      <c r="E514" s="197"/>
    </row>
    <row r="515" spans="1:5" s="177" customFormat="1" ht="15.75" customHeight="1">
      <c r="A515" s="180" t="s">
        <v>696</v>
      </c>
      <c r="B515" s="181">
        <v>0</v>
      </c>
      <c r="C515" s="181">
        <v>20000</v>
      </c>
      <c r="D515" s="181">
        <v>20000</v>
      </c>
      <c r="E515" s="197"/>
    </row>
    <row r="516" spans="1:5" s="177" customFormat="1" ht="15.75" customHeight="1">
      <c r="A516" s="180" t="s">
        <v>356</v>
      </c>
      <c r="B516" s="181">
        <v>0</v>
      </c>
      <c r="C516" s="181">
        <v>4000</v>
      </c>
      <c r="D516" s="181">
        <v>4000</v>
      </c>
      <c r="E516" s="197"/>
    </row>
    <row r="517" spans="1:5" s="177" customFormat="1" ht="15.75" customHeight="1">
      <c r="A517" s="180" t="s">
        <v>357</v>
      </c>
      <c r="B517" s="181">
        <v>0</v>
      </c>
      <c r="C517" s="181">
        <v>4000</v>
      </c>
      <c r="D517" s="181">
        <v>4000</v>
      </c>
      <c r="E517" s="197"/>
    </row>
    <row r="518" spans="1:5" s="177" customFormat="1" ht="15.75" customHeight="1">
      <c r="A518" s="180" t="s">
        <v>358</v>
      </c>
      <c r="B518" s="181">
        <v>0</v>
      </c>
      <c r="C518" s="181">
        <v>2000</v>
      </c>
      <c r="D518" s="181">
        <v>2000</v>
      </c>
      <c r="E518" s="197"/>
    </row>
    <row r="519" spans="1:5" s="177" customFormat="1" ht="15.75" customHeight="1">
      <c r="A519" s="180" t="s">
        <v>697</v>
      </c>
      <c r="B519" s="181">
        <v>0</v>
      </c>
      <c r="C519" s="181">
        <v>5000</v>
      </c>
      <c r="D519" s="181">
        <v>5000</v>
      </c>
      <c r="E519" s="197"/>
    </row>
    <row r="520" spans="1:5" s="177" customFormat="1" ht="15.75" customHeight="1">
      <c r="A520" s="180" t="s">
        <v>698</v>
      </c>
      <c r="B520" s="181">
        <v>0</v>
      </c>
      <c r="C520" s="181">
        <v>2000</v>
      </c>
      <c r="D520" s="181">
        <v>2000</v>
      </c>
      <c r="E520" s="197"/>
    </row>
    <row r="521" spans="1:5" s="177" customFormat="1" ht="15.75" customHeight="1">
      <c r="A521" s="180" t="s">
        <v>701</v>
      </c>
      <c r="B521" s="181">
        <v>5000</v>
      </c>
      <c r="C521" s="181">
        <v>10000</v>
      </c>
      <c r="D521" s="181">
        <v>10000</v>
      </c>
      <c r="E521" s="197"/>
    </row>
    <row r="522" spans="1:5" s="177" customFormat="1" ht="15.75" customHeight="1">
      <c r="A522" s="180" t="s">
        <v>699</v>
      </c>
      <c r="B522" s="181">
        <v>0</v>
      </c>
      <c r="C522" s="181">
        <v>2000</v>
      </c>
      <c r="D522" s="181">
        <v>2000</v>
      </c>
      <c r="E522" s="197"/>
    </row>
    <row r="523" spans="1:5" s="177" customFormat="1" ht="15.75" customHeight="1">
      <c r="A523" s="180" t="s">
        <v>700</v>
      </c>
      <c r="B523" s="181">
        <v>0</v>
      </c>
      <c r="C523" s="181">
        <v>5100</v>
      </c>
      <c r="D523" s="181">
        <v>5100</v>
      </c>
      <c r="E523" s="197"/>
    </row>
    <row r="524" spans="1:5" s="177" customFormat="1" ht="15.75" customHeight="1">
      <c r="A524" s="180" t="s">
        <v>360</v>
      </c>
      <c r="B524" s="181">
        <v>40000</v>
      </c>
      <c r="C524" s="181">
        <v>40000</v>
      </c>
      <c r="D524" s="181">
        <v>37256.3</v>
      </c>
      <c r="E524" s="197"/>
    </row>
    <row r="525" spans="1:5" s="177" customFormat="1" ht="15.75" customHeight="1" thickBot="1">
      <c r="A525" s="189" t="s">
        <v>359</v>
      </c>
      <c r="B525" s="190">
        <v>90100</v>
      </c>
      <c r="C525" s="190">
        <v>0</v>
      </c>
      <c r="D525" s="190">
        <v>0</v>
      </c>
      <c r="E525" s="198"/>
    </row>
    <row r="526" spans="1:8" ht="15.75" customHeight="1" thickBot="1">
      <c r="A526" s="211" t="s">
        <v>41</v>
      </c>
      <c r="B526" s="212">
        <f>SUM(B527)</f>
        <v>600000</v>
      </c>
      <c r="C526" s="212">
        <f>SUM(C527)</f>
        <v>600000</v>
      </c>
      <c r="D526" s="212">
        <f>SUM(D527)</f>
        <v>600000</v>
      </c>
      <c r="E526" s="213">
        <f>SUM(D526/C526*100)</f>
        <v>100</v>
      </c>
      <c r="F526" s="11">
        <f>SUM(B526)</f>
        <v>600000</v>
      </c>
      <c r="G526" s="11">
        <f>SUM(C526)</f>
        <v>600000</v>
      </c>
      <c r="H526" s="11">
        <f>SUM(D526)</f>
        <v>600000</v>
      </c>
    </row>
    <row r="527" spans="1:5" ht="15.75" customHeight="1" thickBot="1">
      <c r="A527" s="199" t="s">
        <v>361</v>
      </c>
      <c r="B527" s="200">
        <v>600000</v>
      </c>
      <c r="C527" s="200">
        <v>600000</v>
      </c>
      <c r="D527" s="200">
        <v>600000</v>
      </c>
      <c r="E527" s="201"/>
    </row>
    <row r="528" spans="1:8" ht="15.75" customHeight="1" thickBot="1">
      <c r="A528" s="211" t="s">
        <v>66</v>
      </c>
      <c r="B528" s="212">
        <f>SUM(B529:B537)</f>
        <v>300000</v>
      </c>
      <c r="C528" s="212">
        <f>SUM(C529:C537)</f>
        <v>1059500</v>
      </c>
      <c r="D528" s="212">
        <f>SUM(D529:D537)</f>
        <v>570634.06</v>
      </c>
      <c r="E528" s="213">
        <f>SUM(D528/C528*100)</f>
        <v>53.85880698442662</v>
      </c>
      <c r="F528" s="11">
        <f>SUM(B528)</f>
        <v>300000</v>
      </c>
      <c r="G528" s="11">
        <f>SUM(C528)</f>
        <v>1059500</v>
      </c>
      <c r="H528" s="11">
        <f>SUM(D528)</f>
        <v>570634.06</v>
      </c>
    </row>
    <row r="529" spans="1:5" ht="15.75" customHeight="1">
      <c r="A529" s="174" t="s">
        <v>362</v>
      </c>
      <c r="B529" s="175">
        <v>0</v>
      </c>
      <c r="C529" s="175">
        <v>5000</v>
      </c>
      <c r="D529" s="175">
        <v>5000</v>
      </c>
      <c r="E529" s="176"/>
    </row>
    <row r="530" spans="1:5" ht="15.75" customHeight="1">
      <c r="A530" s="174" t="s">
        <v>363</v>
      </c>
      <c r="B530" s="175">
        <v>0</v>
      </c>
      <c r="C530" s="175">
        <v>3000</v>
      </c>
      <c r="D530" s="175">
        <v>3000</v>
      </c>
      <c r="E530" s="176"/>
    </row>
    <row r="531" spans="1:5" ht="15.75" customHeight="1">
      <c r="A531" s="174" t="s">
        <v>702</v>
      </c>
      <c r="B531" s="175">
        <v>0</v>
      </c>
      <c r="C531" s="175">
        <v>5000</v>
      </c>
      <c r="D531" s="175">
        <v>5000</v>
      </c>
      <c r="E531" s="176"/>
    </row>
    <row r="532" spans="1:5" ht="15.75" customHeight="1">
      <c r="A532" s="174" t="s">
        <v>703</v>
      </c>
      <c r="B532" s="175">
        <v>0</v>
      </c>
      <c r="C532" s="175">
        <v>7500</v>
      </c>
      <c r="D532" s="175">
        <v>7500</v>
      </c>
      <c r="E532" s="176"/>
    </row>
    <row r="533" spans="1:5" ht="15.75" customHeight="1">
      <c r="A533" s="174" t="s">
        <v>704</v>
      </c>
      <c r="B533" s="175">
        <v>0</v>
      </c>
      <c r="C533" s="175">
        <v>3000</v>
      </c>
      <c r="D533" s="175">
        <v>3000</v>
      </c>
      <c r="E533" s="176"/>
    </row>
    <row r="534" spans="1:5" ht="15.75" customHeight="1">
      <c r="A534" s="174" t="s">
        <v>364</v>
      </c>
      <c r="B534" s="175">
        <v>300000</v>
      </c>
      <c r="C534" s="175">
        <v>330000</v>
      </c>
      <c r="D534" s="175">
        <v>325968.06</v>
      </c>
      <c r="E534" s="176"/>
    </row>
    <row r="535" spans="1:5" ht="15.75" customHeight="1">
      <c r="A535" s="174" t="s">
        <v>705</v>
      </c>
      <c r="B535" s="175">
        <v>0</v>
      </c>
      <c r="C535" s="175">
        <v>204000</v>
      </c>
      <c r="D535" s="175">
        <v>185166</v>
      </c>
      <c r="E535" s="176"/>
    </row>
    <row r="536" spans="1:5" ht="15.75" customHeight="1">
      <c r="A536" s="174" t="s">
        <v>365</v>
      </c>
      <c r="B536" s="175">
        <v>0</v>
      </c>
      <c r="C536" s="175">
        <v>466000</v>
      </c>
      <c r="D536" s="175">
        <v>0</v>
      </c>
      <c r="E536" s="176"/>
    </row>
    <row r="537" spans="1:5" ht="15.75" customHeight="1" thickBot="1">
      <c r="A537" s="185" t="s">
        <v>366</v>
      </c>
      <c r="B537" s="186">
        <v>0</v>
      </c>
      <c r="C537" s="186">
        <v>36000</v>
      </c>
      <c r="D537" s="186">
        <v>36000</v>
      </c>
      <c r="E537" s="187"/>
    </row>
    <row r="538" spans="1:8" ht="15.75" customHeight="1" thickBot="1">
      <c r="A538" s="211" t="s">
        <v>367</v>
      </c>
      <c r="B538" s="212">
        <f>SUM(B539:B545)</f>
        <v>0</v>
      </c>
      <c r="C538" s="212">
        <f>SUM(C539:C545)</f>
        <v>94000</v>
      </c>
      <c r="D538" s="212">
        <f>SUM(D539:D545)</f>
        <v>94000</v>
      </c>
      <c r="E538" s="213"/>
      <c r="F538" s="11">
        <f>SUM(B538)</f>
        <v>0</v>
      </c>
      <c r="G538" s="11">
        <f>SUM(C538)</f>
        <v>94000</v>
      </c>
      <c r="H538" s="11">
        <f>SUM(D538)</f>
        <v>94000</v>
      </c>
    </row>
    <row r="539" spans="1:5" ht="15.75" customHeight="1">
      <c r="A539" s="215" t="s">
        <v>368</v>
      </c>
      <c r="B539" s="175">
        <v>0</v>
      </c>
      <c r="C539" s="175">
        <v>2000</v>
      </c>
      <c r="D539" s="175">
        <v>2000</v>
      </c>
      <c r="E539" s="175"/>
    </row>
    <row r="540" spans="1:5" ht="15.75" customHeight="1">
      <c r="A540" s="214" t="s">
        <v>373</v>
      </c>
      <c r="B540" s="181">
        <v>0</v>
      </c>
      <c r="C540" s="181">
        <v>22000</v>
      </c>
      <c r="D540" s="181">
        <v>22000</v>
      </c>
      <c r="E540" s="181"/>
    </row>
    <row r="541" spans="1:5" ht="15.75" customHeight="1">
      <c r="A541" s="214" t="s">
        <v>369</v>
      </c>
      <c r="B541" s="181">
        <v>0</v>
      </c>
      <c r="C541" s="181">
        <v>20000</v>
      </c>
      <c r="D541" s="181">
        <v>20000</v>
      </c>
      <c r="E541" s="181"/>
    </row>
    <row r="542" spans="1:5" ht="15.75" customHeight="1">
      <c r="A542" s="214" t="s">
        <v>370</v>
      </c>
      <c r="B542" s="181">
        <v>0</v>
      </c>
      <c r="C542" s="181">
        <v>20000</v>
      </c>
      <c r="D542" s="181">
        <v>20000</v>
      </c>
      <c r="E542" s="181"/>
    </row>
    <row r="543" spans="1:5" ht="15.75" customHeight="1">
      <c r="A543" s="214" t="s">
        <v>371</v>
      </c>
      <c r="B543" s="181">
        <v>0</v>
      </c>
      <c r="C543" s="181">
        <v>10000</v>
      </c>
      <c r="D543" s="181">
        <v>10000</v>
      </c>
      <c r="E543" s="181"/>
    </row>
    <row r="544" spans="1:5" ht="15.75" customHeight="1">
      <c r="A544" s="214" t="s">
        <v>372</v>
      </c>
      <c r="B544" s="181">
        <v>0</v>
      </c>
      <c r="C544" s="181">
        <v>10000</v>
      </c>
      <c r="D544" s="181">
        <v>10000</v>
      </c>
      <c r="E544" s="181"/>
    </row>
    <row r="545" spans="1:5" ht="15.75" customHeight="1" thickBot="1">
      <c r="A545" s="214" t="s">
        <v>374</v>
      </c>
      <c r="B545" s="181">
        <v>0</v>
      </c>
      <c r="C545" s="181">
        <v>10000</v>
      </c>
      <c r="D545" s="181">
        <v>10000</v>
      </c>
      <c r="E545" s="181"/>
    </row>
    <row r="546" spans="1:8" ht="15.75" customHeight="1" thickBot="1">
      <c r="A546" s="211" t="s">
        <v>101</v>
      </c>
      <c r="B546" s="212">
        <f>SUM(B547:B556)</f>
        <v>70000</v>
      </c>
      <c r="C546" s="212">
        <f>SUM(C547:C556)</f>
        <v>45000</v>
      </c>
      <c r="D546" s="212">
        <f>SUM(D547:D556)</f>
        <v>45000</v>
      </c>
      <c r="E546" s="213">
        <f>SUM(D546/C546*100)</f>
        <v>100</v>
      </c>
      <c r="F546" s="11">
        <f>SUM(B546)</f>
        <v>70000</v>
      </c>
      <c r="G546" s="11">
        <f>SUM(C546)</f>
        <v>45000</v>
      </c>
      <c r="H546" s="11">
        <f>SUM(D546)</f>
        <v>45000</v>
      </c>
    </row>
    <row r="547" spans="1:5" ht="15.75" customHeight="1">
      <c r="A547" s="214" t="s">
        <v>375</v>
      </c>
      <c r="B547" s="181">
        <v>70000</v>
      </c>
      <c r="C547" s="181">
        <v>0</v>
      </c>
      <c r="D547" s="181">
        <v>0</v>
      </c>
      <c r="E547" s="181"/>
    </row>
    <row r="548" spans="1:5" ht="15.75" customHeight="1">
      <c r="A548" s="214" t="s">
        <v>376</v>
      </c>
      <c r="B548" s="181">
        <v>0</v>
      </c>
      <c r="C548" s="181">
        <v>5000</v>
      </c>
      <c r="D548" s="181">
        <v>5000</v>
      </c>
      <c r="E548" s="181"/>
    </row>
    <row r="549" spans="1:5" ht="15.75" customHeight="1">
      <c r="A549" s="214" t="s">
        <v>377</v>
      </c>
      <c r="B549" s="181">
        <v>0</v>
      </c>
      <c r="C549" s="181">
        <v>5000</v>
      </c>
      <c r="D549" s="181">
        <v>5000</v>
      </c>
      <c r="E549" s="181"/>
    </row>
    <row r="550" spans="1:5" ht="15.75" customHeight="1">
      <c r="A550" s="214" t="s">
        <v>378</v>
      </c>
      <c r="B550" s="181">
        <v>0</v>
      </c>
      <c r="C550" s="181">
        <v>5000</v>
      </c>
      <c r="D550" s="181">
        <v>5000</v>
      </c>
      <c r="E550" s="181"/>
    </row>
    <row r="551" spans="1:5" ht="15.75" customHeight="1">
      <c r="A551" s="214" t="s">
        <v>379</v>
      </c>
      <c r="B551" s="181">
        <v>0</v>
      </c>
      <c r="C551" s="181">
        <v>5000</v>
      </c>
      <c r="D551" s="181">
        <v>5000</v>
      </c>
      <c r="E551" s="181"/>
    </row>
    <row r="552" spans="1:5" ht="15.75" customHeight="1">
      <c r="A552" s="214" t="s">
        <v>380</v>
      </c>
      <c r="B552" s="181">
        <v>0</v>
      </c>
      <c r="C552" s="181">
        <v>5000</v>
      </c>
      <c r="D552" s="181">
        <v>5000</v>
      </c>
      <c r="E552" s="181"/>
    </row>
    <row r="553" spans="1:5" ht="15.75" customHeight="1">
      <c r="A553" s="214" t="s">
        <v>381</v>
      </c>
      <c r="B553" s="181">
        <v>0</v>
      </c>
      <c r="C553" s="181">
        <v>5000</v>
      </c>
      <c r="D553" s="181">
        <v>5000</v>
      </c>
      <c r="E553" s="181"/>
    </row>
    <row r="554" spans="1:5" ht="15.75" customHeight="1">
      <c r="A554" s="214" t="s">
        <v>382</v>
      </c>
      <c r="B554" s="181">
        <v>0</v>
      </c>
      <c r="C554" s="181">
        <v>5000</v>
      </c>
      <c r="D554" s="181">
        <v>5000</v>
      </c>
      <c r="E554" s="181"/>
    </row>
    <row r="555" spans="1:5" ht="15.75" customHeight="1">
      <c r="A555" s="214" t="s">
        <v>383</v>
      </c>
      <c r="B555" s="181">
        <v>0</v>
      </c>
      <c r="C555" s="181">
        <v>5000</v>
      </c>
      <c r="D555" s="181">
        <v>5000</v>
      </c>
      <c r="E555" s="181"/>
    </row>
    <row r="556" spans="1:5" ht="15.75" customHeight="1" thickBot="1">
      <c r="A556" s="214" t="s">
        <v>384</v>
      </c>
      <c r="B556" s="181">
        <v>0</v>
      </c>
      <c r="C556" s="181">
        <v>5000</v>
      </c>
      <c r="D556" s="181">
        <v>5000</v>
      </c>
      <c r="E556" s="181"/>
    </row>
    <row r="557" spans="1:8" ht="15.75" customHeight="1" thickBot="1">
      <c r="A557" s="211" t="s">
        <v>385</v>
      </c>
      <c r="B557" s="212">
        <f>SUM(B558)</f>
        <v>0</v>
      </c>
      <c r="C557" s="212">
        <f>SUM(C558)</f>
        <v>8000</v>
      </c>
      <c r="D557" s="212">
        <f>SUM(D558)</f>
        <v>8000</v>
      </c>
      <c r="E557" s="213">
        <f>SUM(D557/C557*100)</f>
        <v>100</v>
      </c>
      <c r="F557" s="11">
        <f>SUM(B557)</f>
        <v>0</v>
      </c>
      <c r="G557" s="11">
        <f>SUM(C557)</f>
        <v>8000</v>
      </c>
      <c r="H557" s="11">
        <f>SUM(D557)</f>
        <v>8000</v>
      </c>
    </row>
    <row r="558" spans="1:5" ht="15.75" customHeight="1" thickBot="1">
      <c r="A558" s="199" t="s">
        <v>706</v>
      </c>
      <c r="B558" s="200">
        <v>0</v>
      </c>
      <c r="C558" s="200">
        <v>8000</v>
      </c>
      <c r="D558" s="200">
        <v>8000</v>
      </c>
      <c r="E558" s="201"/>
    </row>
    <row r="559" spans="1:8" ht="15.75" customHeight="1" thickBot="1">
      <c r="A559" s="211" t="s">
        <v>42</v>
      </c>
      <c r="B559" s="212">
        <f>SUM(B560:B562)</f>
        <v>42000</v>
      </c>
      <c r="C559" s="212">
        <f>SUM(C560:C562)</f>
        <v>61700</v>
      </c>
      <c r="D559" s="212">
        <f>SUM(D560:D562)</f>
        <v>53872.8</v>
      </c>
      <c r="E559" s="213">
        <f>SUM(D559/C559*100)</f>
        <v>87.31410048622367</v>
      </c>
      <c r="F559" s="11">
        <f>SUM(B559)</f>
        <v>42000</v>
      </c>
      <c r="G559" s="11">
        <f>SUM(C559)</f>
        <v>61700</v>
      </c>
      <c r="H559" s="11">
        <f>SUM(D559)</f>
        <v>53872.8</v>
      </c>
    </row>
    <row r="560" spans="1:5" ht="15.75" customHeight="1">
      <c r="A560" s="45" t="s">
        <v>386</v>
      </c>
      <c r="B560" s="46">
        <v>0</v>
      </c>
      <c r="C560" s="46">
        <v>13600</v>
      </c>
      <c r="D560" s="46">
        <v>0</v>
      </c>
      <c r="E560" s="62"/>
    </row>
    <row r="561" spans="1:5" ht="15.75" customHeight="1">
      <c r="A561" s="9" t="s">
        <v>387</v>
      </c>
      <c r="B561" s="10">
        <v>42000</v>
      </c>
      <c r="C561" s="10">
        <v>42000</v>
      </c>
      <c r="D561" s="10">
        <v>47824.8</v>
      </c>
      <c r="E561" s="62"/>
    </row>
    <row r="562" spans="1:5" ht="15.75" customHeight="1" thickBot="1">
      <c r="A562" s="63" t="s">
        <v>388</v>
      </c>
      <c r="B562" s="48">
        <v>0</v>
      </c>
      <c r="C562" s="48">
        <v>6100</v>
      </c>
      <c r="D562" s="48">
        <v>6048</v>
      </c>
      <c r="E562" s="121"/>
    </row>
    <row r="563" spans="1:8" ht="15.75" customHeight="1" thickBot="1">
      <c r="A563" s="211" t="s">
        <v>67</v>
      </c>
      <c r="B563" s="212">
        <f>SUM(B564:B582)</f>
        <v>3072000</v>
      </c>
      <c r="C563" s="212">
        <f>SUM(C564:C582)</f>
        <v>3925300</v>
      </c>
      <c r="D563" s="212">
        <f>SUM(D564:D582)</f>
        <v>3816494.35</v>
      </c>
      <c r="E563" s="213">
        <f>SUM(D563/C563*100)</f>
        <v>97.22809339413548</v>
      </c>
      <c r="F563" s="11">
        <f>SUM(B563)</f>
        <v>3072000</v>
      </c>
      <c r="G563" s="11">
        <f>SUM(C563)</f>
        <v>3925300</v>
      </c>
      <c r="H563" s="11">
        <f>SUM(D563)</f>
        <v>3816494.35</v>
      </c>
    </row>
    <row r="564" spans="1:5" ht="15.75" customHeight="1">
      <c r="A564" s="174" t="s">
        <v>389</v>
      </c>
      <c r="B564" s="175">
        <v>2400000</v>
      </c>
      <c r="C564" s="175">
        <v>2400000</v>
      </c>
      <c r="D564" s="175">
        <v>2230260.2</v>
      </c>
      <c r="E564" s="176"/>
    </row>
    <row r="565" spans="1:5" ht="15.75" customHeight="1">
      <c r="A565" s="180" t="s">
        <v>390</v>
      </c>
      <c r="B565" s="181">
        <v>0</v>
      </c>
      <c r="C565" s="181">
        <v>0</v>
      </c>
      <c r="D565" s="181">
        <v>39183</v>
      </c>
      <c r="E565" s="176"/>
    </row>
    <row r="566" spans="1:5" ht="15.75" customHeight="1">
      <c r="A566" s="180" t="s">
        <v>391</v>
      </c>
      <c r="B566" s="181">
        <v>0</v>
      </c>
      <c r="C566" s="181">
        <v>0</v>
      </c>
      <c r="D566" s="181">
        <v>77776.15</v>
      </c>
      <c r="E566" s="176"/>
    </row>
    <row r="567" spans="1:5" ht="15.75" customHeight="1">
      <c r="A567" s="180" t="s">
        <v>392</v>
      </c>
      <c r="B567" s="181">
        <v>0</v>
      </c>
      <c r="C567" s="181">
        <v>0</v>
      </c>
      <c r="D567" s="181">
        <v>90850</v>
      </c>
      <c r="E567" s="176"/>
    </row>
    <row r="568" spans="1:5" ht="15.75" customHeight="1">
      <c r="A568" s="180" t="s">
        <v>393</v>
      </c>
      <c r="B568" s="181">
        <v>0</v>
      </c>
      <c r="C568" s="181">
        <v>0</v>
      </c>
      <c r="D568" s="181">
        <v>45990</v>
      </c>
      <c r="E568" s="176"/>
    </row>
    <row r="569" spans="1:5" ht="15.75" customHeight="1">
      <c r="A569" s="180" t="s">
        <v>394</v>
      </c>
      <c r="B569" s="181">
        <v>0</v>
      </c>
      <c r="C569" s="181">
        <v>309000</v>
      </c>
      <c r="D569" s="181">
        <v>210111</v>
      </c>
      <c r="E569" s="176"/>
    </row>
    <row r="570" spans="1:5" ht="15.75" customHeight="1">
      <c r="A570" s="180" t="s">
        <v>707</v>
      </c>
      <c r="B570" s="181">
        <v>0</v>
      </c>
      <c r="C570" s="181">
        <v>0</v>
      </c>
      <c r="D570" s="181">
        <v>3000</v>
      </c>
      <c r="E570" s="176"/>
    </row>
    <row r="571" spans="1:5" ht="15.75" customHeight="1">
      <c r="A571" s="180" t="s">
        <v>395</v>
      </c>
      <c r="B571" s="181">
        <v>0</v>
      </c>
      <c r="C571" s="181">
        <v>40000</v>
      </c>
      <c r="D571" s="181">
        <v>2848</v>
      </c>
      <c r="E571" s="176"/>
    </row>
    <row r="572" spans="1:5" ht="15.75" customHeight="1">
      <c r="A572" s="180" t="s">
        <v>233</v>
      </c>
      <c r="B572" s="181">
        <v>0</v>
      </c>
      <c r="C572" s="181">
        <v>6300</v>
      </c>
      <c r="D572" s="181">
        <v>6324</v>
      </c>
      <c r="E572" s="176"/>
    </row>
    <row r="573" spans="1:5" ht="15.75" customHeight="1">
      <c r="A573" s="180" t="s">
        <v>708</v>
      </c>
      <c r="B573" s="181">
        <v>0</v>
      </c>
      <c r="C573" s="181">
        <v>350000</v>
      </c>
      <c r="D573" s="181">
        <v>335480</v>
      </c>
      <c r="E573" s="176"/>
    </row>
    <row r="574" spans="1:5" ht="15.75" customHeight="1">
      <c r="A574" s="180" t="s">
        <v>709</v>
      </c>
      <c r="B574" s="181">
        <v>0</v>
      </c>
      <c r="C574" s="181">
        <v>90000</v>
      </c>
      <c r="D574" s="181">
        <v>63293</v>
      </c>
      <c r="E574" s="176"/>
    </row>
    <row r="575" spans="1:5" ht="15.75" customHeight="1">
      <c r="A575" s="180" t="s">
        <v>710</v>
      </c>
      <c r="B575" s="181">
        <v>0</v>
      </c>
      <c r="C575" s="181">
        <v>20000</v>
      </c>
      <c r="D575" s="181">
        <v>19691</v>
      </c>
      <c r="E575" s="176"/>
    </row>
    <row r="576" spans="1:5" ht="15.75" customHeight="1">
      <c r="A576" s="180" t="s">
        <v>711</v>
      </c>
      <c r="B576" s="181">
        <v>0</v>
      </c>
      <c r="C576" s="181">
        <v>11000</v>
      </c>
      <c r="D576" s="181">
        <v>11000</v>
      </c>
      <c r="E576" s="176"/>
    </row>
    <row r="577" spans="1:5" ht="15.75" customHeight="1">
      <c r="A577" s="180" t="s">
        <v>712</v>
      </c>
      <c r="B577" s="181">
        <v>0</v>
      </c>
      <c r="C577" s="181">
        <v>27000</v>
      </c>
      <c r="D577" s="181">
        <v>27000</v>
      </c>
      <c r="E577" s="176"/>
    </row>
    <row r="578" spans="1:5" ht="15.75" customHeight="1">
      <c r="A578" s="180" t="s">
        <v>396</v>
      </c>
      <c r="B578" s="181">
        <v>672000</v>
      </c>
      <c r="C578" s="181">
        <v>672000</v>
      </c>
      <c r="D578" s="181">
        <v>610548</v>
      </c>
      <c r="E578" s="176"/>
    </row>
    <row r="579" spans="1:5" ht="15.75" customHeight="1">
      <c r="A579" s="180" t="s">
        <v>397</v>
      </c>
      <c r="B579" s="181">
        <v>0</v>
      </c>
      <c r="C579" s="181">
        <v>0</v>
      </c>
      <c r="D579" s="181">
        <v>11779.2</v>
      </c>
      <c r="E579" s="176"/>
    </row>
    <row r="580" spans="1:5" ht="15.75" customHeight="1">
      <c r="A580" s="180" t="s">
        <v>398</v>
      </c>
      <c r="B580" s="181">
        <v>0</v>
      </c>
      <c r="C580" s="181">
        <v>0</v>
      </c>
      <c r="D580" s="181">
        <v>2376</v>
      </c>
      <c r="E580" s="176"/>
    </row>
    <row r="581" spans="1:5" ht="15.75" customHeight="1">
      <c r="A581" s="180" t="s">
        <v>399</v>
      </c>
      <c r="B581" s="181">
        <v>0</v>
      </c>
      <c r="C581" s="181">
        <v>0</v>
      </c>
      <c r="D581" s="181">
        <v>15428.4</v>
      </c>
      <c r="E581" s="176"/>
    </row>
    <row r="582" spans="1:5" ht="15.75" customHeight="1" thickBot="1">
      <c r="A582" s="180" t="s">
        <v>400</v>
      </c>
      <c r="B582" s="181">
        <v>0</v>
      </c>
      <c r="C582" s="181">
        <v>0</v>
      </c>
      <c r="D582" s="181">
        <v>13556.4</v>
      </c>
      <c r="E582" s="176"/>
    </row>
    <row r="583" spans="1:8" ht="15.75" customHeight="1" thickBot="1">
      <c r="A583" s="211" t="s">
        <v>68</v>
      </c>
      <c r="B583" s="212">
        <f>SUM(B585:B590)</f>
        <v>1660000</v>
      </c>
      <c r="C583" s="212">
        <f>SUM(C585:C590)</f>
        <v>1375000</v>
      </c>
      <c r="D583" s="212">
        <f>SUM(D584:D590)</f>
        <v>1275919</v>
      </c>
      <c r="E583" s="213">
        <f>SUM(D583/C583*100)</f>
        <v>92.79410909090909</v>
      </c>
      <c r="F583" s="11">
        <f>SUM(B583)</f>
        <v>1660000</v>
      </c>
      <c r="G583" s="11">
        <f>SUM(C583)</f>
        <v>1375000</v>
      </c>
      <c r="H583" s="11">
        <f>SUM(D583)</f>
        <v>1275919</v>
      </c>
    </row>
    <row r="584" spans="1:8" ht="15.75" customHeight="1">
      <c r="A584" s="194" t="s">
        <v>713</v>
      </c>
      <c r="B584" s="195">
        <v>0</v>
      </c>
      <c r="C584" s="195">
        <v>0</v>
      </c>
      <c r="D584" s="195">
        <v>10800</v>
      </c>
      <c r="E584" s="196"/>
      <c r="F584" s="11"/>
      <c r="G584" s="11"/>
      <c r="H584" s="11"/>
    </row>
    <row r="585" spans="1:5" ht="15.75" customHeight="1">
      <c r="A585" s="174" t="s">
        <v>401</v>
      </c>
      <c r="B585" s="175">
        <v>0</v>
      </c>
      <c r="C585" s="175">
        <v>0</v>
      </c>
      <c r="D585" s="175">
        <v>1116</v>
      </c>
      <c r="E585" s="176"/>
    </row>
    <row r="586" spans="1:5" ht="15.75" customHeight="1">
      <c r="A586" s="180" t="s">
        <v>402</v>
      </c>
      <c r="B586" s="181">
        <v>0</v>
      </c>
      <c r="C586" s="181">
        <v>85000</v>
      </c>
      <c r="D586" s="181">
        <v>84600</v>
      </c>
      <c r="E586" s="176"/>
    </row>
    <row r="587" spans="1:5" ht="15.75" customHeight="1">
      <c r="A587" s="180" t="s">
        <v>403</v>
      </c>
      <c r="B587" s="181">
        <v>49000</v>
      </c>
      <c r="C587" s="181">
        <v>49000</v>
      </c>
      <c r="D587" s="181">
        <v>23814</v>
      </c>
      <c r="E587" s="176"/>
    </row>
    <row r="588" spans="1:6" ht="15.75" customHeight="1">
      <c r="A588" s="180" t="s">
        <v>405</v>
      </c>
      <c r="B588" s="181">
        <v>51000</v>
      </c>
      <c r="C588" s="181">
        <v>51000</v>
      </c>
      <c r="D588" s="181">
        <v>50400</v>
      </c>
      <c r="E588" s="176"/>
      <c r="F588" s="11"/>
    </row>
    <row r="589" spans="1:6" ht="15.75" customHeight="1">
      <c r="A589" s="180" t="s">
        <v>404</v>
      </c>
      <c r="B589" s="181">
        <v>1560000</v>
      </c>
      <c r="C589" s="181">
        <v>1190000</v>
      </c>
      <c r="D589" s="181">
        <v>969710</v>
      </c>
      <c r="E589" s="176"/>
      <c r="F589" s="11"/>
    </row>
    <row r="590" spans="1:5" ht="15.75" customHeight="1" thickBot="1">
      <c r="A590" s="180" t="s">
        <v>406</v>
      </c>
      <c r="B590" s="181">
        <v>0</v>
      </c>
      <c r="C590" s="181">
        <v>0</v>
      </c>
      <c r="D590" s="181">
        <v>135479</v>
      </c>
      <c r="E590" s="176"/>
    </row>
    <row r="591" spans="1:8" ht="15.75" customHeight="1" thickBot="1">
      <c r="A591" s="211" t="s">
        <v>407</v>
      </c>
      <c r="B591" s="212">
        <f>SUM(B592:B593)</f>
        <v>0</v>
      </c>
      <c r="C591" s="212">
        <f>SUM(C592:C593)</f>
        <v>1510800</v>
      </c>
      <c r="D591" s="212">
        <f>SUM(D592:D593)</f>
        <v>1510394</v>
      </c>
      <c r="E591" s="213">
        <f>SUM(D591/C591*100)</f>
        <v>99.97312682022769</v>
      </c>
      <c r="F591" s="11">
        <f>SUM(B591)</f>
        <v>0</v>
      </c>
      <c r="G591" s="11">
        <f>SUM(C591)</f>
        <v>1510800</v>
      </c>
      <c r="H591" s="11">
        <f>SUM(D591)</f>
        <v>1510394</v>
      </c>
    </row>
    <row r="592" spans="1:8" ht="15.75" customHeight="1">
      <c r="A592" s="194" t="s">
        <v>714</v>
      </c>
      <c r="B592" s="195">
        <v>0</v>
      </c>
      <c r="C592" s="195">
        <v>10800</v>
      </c>
      <c r="D592" s="195">
        <v>10753</v>
      </c>
      <c r="E592" s="196"/>
      <c r="F592" s="11"/>
      <c r="G592" s="11"/>
      <c r="H592" s="11"/>
    </row>
    <row r="593" spans="1:5" s="177" customFormat="1" ht="15.75" customHeight="1" thickBot="1">
      <c r="A593" s="174" t="s">
        <v>408</v>
      </c>
      <c r="B593" s="175">
        <v>0</v>
      </c>
      <c r="C593" s="175">
        <v>1500000</v>
      </c>
      <c r="D593" s="175">
        <v>1499641</v>
      </c>
      <c r="E593" s="176"/>
    </row>
    <row r="594" spans="1:8" ht="15.75" customHeight="1" thickBot="1">
      <c r="A594" s="211" t="s">
        <v>409</v>
      </c>
      <c r="B594" s="212">
        <f>SUM(B595)</f>
        <v>0</v>
      </c>
      <c r="C594" s="212">
        <f>SUM(C595)</f>
        <v>670000</v>
      </c>
      <c r="D594" s="212">
        <f>SUM(D595)</f>
        <v>592800</v>
      </c>
      <c r="E594" s="213">
        <f>SUM(D594/C594*100)</f>
        <v>88.4776119402985</v>
      </c>
      <c r="F594" s="11">
        <f>SUM(B594)</f>
        <v>0</v>
      </c>
      <c r="G594" s="11">
        <f>SUM(C594)</f>
        <v>670000</v>
      </c>
      <c r="H594" s="11">
        <f>SUM(D594)</f>
        <v>592800</v>
      </c>
    </row>
    <row r="595" spans="1:5" s="177" customFormat="1" ht="15.75" customHeight="1" thickBot="1">
      <c r="A595" s="189" t="s">
        <v>410</v>
      </c>
      <c r="B595" s="190">
        <v>0</v>
      </c>
      <c r="C595" s="190">
        <v>670000</v>
      </c>
      <c r="D595" s="190">
        <v>592800</v>
      </c>
      <c r="E595" s="187"/>
    </row>
    <row r="596" spans="1:8" ht="15.75" customHeight="1" thickBot="1">
      <c r="A596" s="211" t="s">
        <v>69</v>
      </c>
      <c r="B596" s="212">
        <f>SUM(B597:B629)</f>
        <v>3979000</v>
      </c>
      <c r="C596" s="212">
        <f>SUM(C597:C629)</f>
        <v>49688984.3</v>
      </c>
      <c r="D596" s="212">
        <f>SUM(D597:D629)</f>
        <v>40208303.32</v>
      </c>
      <c r="E596" s="213">
        <f>SUM(D596/C596*100)</f>
        <v>80.91995416376423</v>
      </c>
      <c r="F596" s="11">
        <f>SUM(B596)</f>
        <v>3979000</v>
      </c>
      <c r="G596" s="11">
        <f>SUM(C596)</f>
        <v>49688984.3</v>
      </c>
      <c r="H596" s="11">
        <f>SUM(D596)</f>
        <v>40208303.32</v>
      </c>
    </row>
    <row r="597" spans="1:5" ht="15.75" customHeight="1">
      <c r="A597" s="174" t="s">
        <v>411</v>
      </c>
      <c r="B597" s="175">
        <v>40000</v>
      </c>
      <c r="C597" s="175">
        <v>40000</v>
      </c>
      <c r="D597" s="175">
        <v>55927</v>
      </c>
      <c r="E597" s="176"/>
    </row>
    <row r="598" spans="1:5" ht="15.75" customHeight="1">
      <c r="A598" s="180" t="s">
        <v>412</v>
      </c>
      <c r="B598" s="181">
        <v>15000</v>
      </c>
      <c r="C598" s="181">
        <v>15000</v>
      </c>
      <c r="D598" s="181">
        <v>0</v>
      </c>
      <c r="E598" s="176"/>
    </row>
    <row r="599" spans="1:5" ht="15.75" customHeight="1">
      <c r="A599" s="180" t="s">
        <v>413</v>
      </c>
      <c r="B599" s="181">
        <v>0</v>
      </c>
      <c r="C599" s="181">
        <v>10000</v>
      </c>
      <c r="D599" s="181">
        <v>0</v>
      </c>
      <c r="E599" s="176"/>
    </row>
    <row r="600" spans="1:5" ht="15.75" customHeight="1">
      <c r="A600" s="180" t="s">
        <v>414</v>
      </c>
      <c r="B600" s="181">
        <v>60000</v>
      </c>
      <c r="C600" s="181">
        <v>60000</v>
      </c>
      <c r="D600" s="181">
        <v>60000</v>
      </c>
      <c r="E600" s="176"/>
    </row>
    <row r="601" spans="1:5" ht="15.75" customHeight="1">
      <c r="A601" s="180" t="s">
        <v>715</v>
      </c>
      <c r="B601" s="181">
        <v>0</v>
      </c>
      <c r="C601" s="181">
        <v>0</v>
      </c>
      <c r="D601" s="181">
        <v>6281.04</v>
      </c>
      <c r="E601" s="176"/>
    </row>
    <row r="602" spans="1:5" ht="15.75" customHeight="1">
      <c r="A602" s="180" t="s">
        <v>716</v>
      </c>
      <c r="B602" s="181">
        <v>0</v>
      </c>
      <c r="C602" s="181">
        <v>40000</v>
      </c>
      <c r="D602" s="181">
        <v>6000</v>
      </c>
      <c r="E602" s="176"/>
    </row>
    <row r="603" spans="1:6" ht="15.75" customHeight="1">
      <c r="A603" s="180" t="s">
        <v>415</v>
      </c>
      <c r="B603" s="181">
        <v>180720</v>
      </c>
      <c r="C603" s="181">
        <v>180720</v>
      </c>
      <c r="D603" s="181"/>
      <c r="E603" s="176"/>
      <c r="F603" s="11"/>
    </row>
    <row r="604" spans="1:6" ht="15.75" customHeight="1">
      <c r="A604" s="180" t="s">
        <v>416</v>
      </c>
      <c r="B604" s="181"/>
      <c r="C604" s="181"/>
      <c r="D604" s="181">
        <v>26294</v>
      </c>
      <c r="E604" s="176"/>
      <c r="F604" s="11"/>
    </row>
    <row r="605" spans="1:5" ht="15.75" customHeight="1">
      <c r="A605" s="180" t="s">
        <v>417</v>
      </c>
      <c r="B605" s="181"/>
      <c r="C605" s="181"/>
      <c r="D605" s="181">
        <v>1250</v>
      </c>
      <c r="E605" s="176"/>
    </row>
    <row r="606" spans="1:5" ht="15.75" customHeight="1">
      <c r="A606" s="180" t="s">
        <v>418</v>
      </c>
      <c r="B606" s="181"/>
      <c r="C606" s="181"/>
      <c r="D606" s="181">
        <v>82250</v>
      </c>
      <c r="E606" s="176"/>
    </row>
    <row r="607" spans="1:5" ht="15.75" customHeight="1">
      <c r="A607" s="180" t="s">
        <v>419</v>
      </c>
      <c r="B607" s="181"/>
      <c r="C607" s="181"/>
      <c r="D607" s="181">
        <v>11830</v>
      </c>
      <c r="E607" s="176"/>
    </row>
    <row r="608" spans="1:5" ht="15.75" customHeight="1">
      <c r="A608" s="180" t="s">
        <v>420</v>
      </c>
      <c r="B608" s="181"/>
      <c r="C608" s="181"/>
      <c r="D608" s="181">
        <v>18699.2</v>
      </c>
      <c r="E608" s="176"/>
    </row>
    <row r="609" spans="1:5" ht="15.75" customHeight="1">
      <c r="A609" s="180" t="s">
        <v>421</v>
      </c>
      <c r="B609" s="181">
        <v>189280</v>
      </c>
      <c r="C609" s="181">
        <v>189280</v>
      </c>
      <c r="D609" s="181">
        <v>189280</v>
      </c>
      <c r="E609" s="176"/>
    </row>
    <row r="610" spans="1:5" ht="15.75" customHeight="1">
      <c r="A610" s="180" t="s">
        <v>422</v>
      </c>
      <c r="B610" s="181">
        <v>0</v>
      </c>
      <c r="C610" s="181">
        <v>132000</v>
      </c>
      <c r="D610" s="181">
        <v>131564</v>
      </c>
      <c r="E610" s="176"/>
    </row>
    <row r="611" spans="1:5" ht="15.75" customHeight="1">
      <c r="A611" s="180" t="s">
        <v>423</v>
      </c>
      <c r="B611" s="181">
        <v>1474000</v>
      </c>
      <c r="C611" s="181">
        <v>1474000</v>
      </c>
      <c r="D611" s="181">
        <v>0</v>
      </c>
      <c r="E611" s="176"/>
    </row>
    <row r="612" spans="1:5" ht="15.75" customHeight="1">
      <c r="A612" s="180" t="s">
        <v>717</v>
      </c>
      <c r="B612" s="181">
        <v>0</v>
      </c>
      <c r="C612" s="181">
        <v>1380000</v>
      </c>
      <c r="D612" s="181">
        <v>783803</v>
      </c>
      <c r="E612" s="176"/>
    </row>
    <row r="613" spans="1:5" ht="15.75" customHeight="1">
      <c r="A613" s="180" t="s">
        <v>424</v>
      </c>
      <c r="B613" s="181">
        <v>500000</v>
      </c>
      <c r="C613" s="181">
        <v>500000</v>
      </c>
      <c r="D613" s="181">
        <v>989437</v>
      </c>
      <c r="E613" s="176"/>
    </row>
    <row r="614" spans="1:5" ht="15.75" customHeight="1">
      <c r="A614" s="180" t="s">
        <v>425</v>
      </c>
      <c r="B614" s="181">
        <v>270000</v>
      </c>
      <c r="C614" s="181">
        <v>270000</v>
      </c>
      <c r="D614" s="181">
        <v>225038.84</v>
      </c>
      <c r="E614" s="176"/>
    </row>
    <row r="615" spans="1:5" ht="15.75" customHeight="1">
      <c r="A615" s="180" t="s">
        <v>718</v>
      </c>
      <c r="B615" s="181">
        <v>0</v>
      </c>
      <c r="C615" s="181">
        <v>5142584.3</v>
      </c>
      <c r="D615" s="181">
        <v>3961519.8</v>
      </c>
      <c r="E615" s="176"/>
    </row>
    <row r="616" spans="1:5" ht="15.75" customHeight="1">
      <c r="A616" s="180" t="s">
        <v>426</v>
      </c>
      <c r="B616" s="181">
        <v>0</v>
      </c>
      <c r="C616" s="181">
        <v>30000</v>
      </c>
      <c r="D616" s="181">
        <v>0</v>
      </c>
      <c r="E616" s="176"/>
    </row>
    <row r="617" spans="1:5" ht="15.75" customHeight="1">
      <c r="A617" s="180" t="s">
        <v>427</v>
      </c>
      <c r="B617" s="181">
        <v>0</v>
      </c>
      <c r="C617" s="181">
        <v>100000</v>
      </c>
      <c r="D617" s="181">
        <v>3600</v>
      </c>
      <c r="E617" s="176"/>
    </row>
    <row r="618" spans="1:5" ht="15.75" customHeight="1">
      <c r="A618" s="180" t="s">
        <v>428</v>
      </c>
      <c r="B618" s="181">
        <v>0</v>
      </c>
      <c r="C618" s="181">
        <v>0</v>
      </c>
      <c r="D618" s="181">
        <v>14820</v>
      </c>
      <c r="E618" s="176"/>
    </row>
    <row r="619" spans="1:5" ht="15.75" customHeight="1">
      <c r="A619" s="180" t="s">
        <v>429</v>
      </c>
      <c r="B619" s="181">
        <v>50000</v>
      </c>
      <c r="C619" s="181">
        <v>20000</v>
      </c>
      <c r="D619" s="181">
        <v>7151.96</v>
      </c>
      <c r="E619" s="176"/>
    </row>
    <row r="620" spans="1:5" ht="15.75" customHeight="1">
      <c r="A620" s="180" t="s">
        <v>430</v>
      </c>
      <c r="B620" s="181">
        <v>50000</v>
      </c>
      <c r="C620" s="181">
        <v>50000</v>
      </c>
      <c r="D620" s="181">
        <v>9800</v>
      </c>
      <c r="E620" s="176"/>
    </row>
    <row r="621" spans="1:5" ht="15.75" customHeight="1">
      <c r="A621" s="180" t="s">
        <v>431</v>
      </c>
      <c r="B621" s="181">
        <v>350000</v>
      </c>
      <c r="C621" s="181">
        <v>416000</v>
      </c>
      <c r="D621" s="181">
        <v>211035</v>
      </c>
      <c r="E621" s="176"/>
    </row>
    <row r="622" spans="1:5" ht="15.75" customHeight="1">
      <c r="A622" s="180" t="s">
        <v>432</v>
      </c>
      <c r="B622" s="181">
        <v>0</v>
      </c>
      <c r="C622" s="181">
        <v>0</v>
      </c>
      <c r="D622" s="181">
        <v>12150</v>
      </c>
      <c r="E622" s="176"/>
    </row>
    <row r="623" spans="1:5" ht="15.75" customHeight="1">
      <c r="A623" s="180" t="s">
        <v>433</v>
      </c>
      <c r="B623" s="181">
        <v>500000</v>
      </c>
      <c r="C623" s="181">
        <v>524000</v>
      </c>
      <c r="D623" s="181">
        <v>473845</v>
      </c>
      <c r="E623" s="176"/>
    </row>
    <row r="624" spans="1:6" ht="15.75" customHeight="1">
      <c r="A624" s="180" t="s">
        <v>434</v>
      </c>
      <c r="B624" s="181">
        <v>300000</v>
      </c>
      <c r="C624" s="181">
        <v>300000</v>
      </c>
      <c r="D624" s="181">
        <v>252462</v>
      </c>
      <c r="E624" s="176"/>
      <c r="F624" s="11"/>
    </row>
    <row r="625" spans="1:5" ht="15.75" customHeight="1">
      <c r="A625" s="180" t="s">
        <v>436</v>
      </c>
      <c r="B625" s="181">
        <v>0</v>
      </c>
      <c r="C625" s="181">
        <v>31276400</v>
      </c>
      <c r="D625" s="181">
        <v>25333980</v>
      </c>
      <c r="E625" s="176"/>
    </row>
    <row r="626" spans="1:5" ht="15.75" customHeight="1">
      <c r="A626" s="180" t="s">
        <v>435</v>
      </c>
      <c r="B626" s="181">
        <v>0</v>
      </c>
      <c r="C626" s="181">
        <v>6986000</v>
      </c>
      <c r="D626" s="181">
        <v>6961044</v>
      </c>
      <c r="E626" s="176"/>
    </row>
    <row r="627" spans="1:5" ht="15.75" customHeight="1">
      <c r="A627" s="189" t="s">
        <v>719</v>
      </c>
      <c r="B627" s="190">
        <v>0</v>
      </c>
      <c r="C627" s="190">
        <v>60000</v>
      </c>
      <c r="D627" s="190">
        <v>3600</v>
      </c>
      <c r="E627" s="187"/>
    </row>
    <row r="628" spans="1:5" ht="15.75" customHeight="1">
      <c r="A628" s="189" t="s">
        <v>720</v>
      </c>
      <c r="B628" s="190">
        <v>0</v>
      </c>
      <c r="C628" s="190">
        <v>398000</v>
      </c>
      <c r="D628" s="190">
        <v>269641.48</v>
      </c>
      <c r="E628" s="197"/>
    </row>
    <row r="629" spans="1:5" ht="15.75" customHeight="1" thickBot="1">
      <c r="A629" s="189" t="s">
        <v>721</v>
      </c>
      <c r="B629" s="190">
        <v>0</v>
      </c>
      <c r="C629" s="190">
        <v>95000</v>
      </c>
      <c r="D629" s="190">
        <v>106000</v>
      </c>
      <c r="E629" s="187"/>
    </row>
    <row r="630" spans="1:8" ht="15.75" customHeight="1" thickBot="1">
      <c r="A630" s="211" t="s">
        <v>70</v>
      </c>
      <c r="B630" s="212">
        <f>SUM(B631:B640)</f>
        <v>7349000</v>
      </c>
      <c r="C630" s="212">
        <f>SUM(C631:C640)</f>
        <v>7535000</v>
      </c>
      <c r="D630" s="212">
        <f>SUM(D631:D640)</f>
        <v>7502680.199999999</v>
      </c>
      <c r="E630" s="213">
        <f>SUM(D630/C630*100)</f>
        <v>99.5710710019907</v>
      </c>
      <c r="F630" s="11">
        <f>SUM(B630)</f>
        <v>7349000</v>
      </c>
      <c r="G630" s="11">
        <f>SUM(C630)</f>
        <v>7535000</v>
      </c>
      <c r="H630" s="11">
        <f>SUM(D630)</f>
        <v>7502680.199999999</v>
      </c>
    </row>
    <row r="631" spans="1:5" ht="15.75" customHeight="1">
      <c r="A631" s="174" t="s">
        <v>437</v>
      </c>
      <c r="B631" s="175">
        <v>230000</v>
      </c>
      <c r="C631" s="175">
        <v>230000</v>
      </c>
      <c r="D631" s="175">
        <v>211019</v>
      </c>
      <c r="E631" s="176"/>
    </row>
    <row r="632" spans="1:5" ht="15.75" customHeight="1">
      <c r="A632" s="174" t="s">
        <v>438</v>
      </c>
      <c r="B632" s="175">
        <v>660000</v>
      </c>
      <c r="C632" s="175">
        <v>660000</v>
      </c>
      <c r="D632" s="175">
        <v>654262.8</v>
      </c>
      <c r="E632" s="176"/>
    </row>
    <row r="633" spans="1:5" ht="15.75" customHeight="1">
      <c r="A633" s="174" t="s">
        <v>723</v>
      </c>
      <c r="B633" s="175">
        <v>0</v>
      </c>
      <c r="C633" s="175">
        <v>8000</v>
      </c>
      <c r="D633" s="175">
        <v>8152</v>
      </c>
      <c r="E633" s="176"/>
    </row>
    <row r="634" spans="1:6" ht="15.75" customHeight="1">
      <c r="A634" s="174" t="s">
        <v>722</v>
      </c>
      <c r="B634" s="175">
        <v>0</v>
      </c>
      <c r="C634" s="175">
        <v>8000</v>
      </c>
      <c r="D634" s="175">
        <v>7041</v>
      </c>
      <c r="E634" s="176"/>
      <c r="F634" s="11"/>
    </row>
    <row r="635" spans="1:6" ht="15.75" customHeight="1">
      <c r="A635" s="174" t="s">
        <v>439</v>
      </c>
      <c r="B635" s="175">
        <v>0</v>
      </c>
      <c r="C635" s="175">
        <v>50000</v>
      </c>
      <c r="D635" s="175">
        <v>49800</v>
      </c>
      <c r="E635" s="176"/>
      <c r="F635" s="11"/>
    </row>
    <row r="636" spans="1:5" ht="15.75" customHeight="1">
      <c r="A636" s="174" t="s">
        <v>724</v>
      </c>
      <c r="B636" s="175">
        <v>6459000</v>
      </c>
      <c r="C636" s="175">
        <v>6579000</v>
      </c>
      <c r="D636" s="175">
        <v>5473064.54</v>
      </c>
      <c r="E636" s="176"/>
    </row>
    <row r="637" spans="1:5" ht="15.75" customHeight="1">
      <c r="A637" s="174" t="s">
        <v>440</v>
      </c>
      <c r="B637" s="175">
        <v>0</v>
      </c>
      <c r="C637" s="175">
        <v>0</v>
      </c>
      <c r="D637" s="175">
        <v>201139.04</v>
      </c>
      <c r="E637" s="176"/>
    </row>
    <row r="638" spans="1:5" ht="15.75" customHeight="1">
      <c r="A638" s="174" t="s">
        <v>441</v>
      </c>
      <c r="B638" s="175">
        <v>0</v>
      </c>
      <c r="C638" s="175">
        <v>0</v>
      </c>
      <c r="D638" s="175">
        <v>262814.22</v>
      </c>
      <c r="E638" s="176"/>
    </row>
    <row r="639" spans="1:5" ht="15.75" customHeight="1">
      <c r="A639" s="174" t="s">
        <v>442</v>
      </c>
      <c r="B639" s="175">
        <v>0</v>
      </c>
      <c r="C639" s="175">
        <v>0</v>
      </c>
      <c r="D639" s="175">
        <v>461809.96</v>
      </c>
      <c r="E639" s="176"/>
    </row>
    <row r="640" spans="1:5" ht="15.75" customHeight="1" thickBot="1">
      <c r="A640" s="185" t="s">
        <v>443</v>
      </c>
      <c r="B640" s="186">
        <v>0</v>
      </c>
      <c r="C640" s="186">
        <v>0</v>
      </c>
      <c r="D640" s="186">
        <v>173577.64</v>
      </c>
      <c r="E640" s="187"/>
    </row>
    <row r="641" spans="1:8" ht="15.75" customHeight="1" thickBot="1">
      <c r="A641" s="211" t="s">
        <v>108</v>
      </c>
      <c r="B641" s="212">
        <f>SUM(B642:B646)</f>
        <v>1700000</v>
      </c>
      <c r="C641" s="212">
        <f>SUM(C642:C646)</f>
        <v>1660845</v>
      </c>
      <c r="D641" s="212">
        <f>SUM(D642:D646)</f>
        <v>507658</v>
      </c>
      <c r="E641" s="213">
        <f>SUM(D641/C641*100)</f>
        <v>30.566247903928424</v>
      </c>
      <c r="F641" s="11">
        <f>SUM(B641)</f>
        <v>1700000</v>
      </c>
      <c r="G641" s="11">
        <f>SUM(C641)</f>
        <v>1660845</v>
      </c>
      <c r="H641" s="11">
        <f>SUM(D641)</f>
        <v>507658</v>
      </c>
    </row>
    <row r="642" spans="1:5" ht="15.75" customHeight="1">
      <c r="A642" s="174" t="s">
        <v>444</v>
      </c>
      <c r="B642" s="175">
        <v>500000</v>
      </c>
      <c r="C642" s="175">
        <v>440000</v>
      </c>
      <c r="D642" s="175">
        <v>0</v>
      </c>
      <c r="E642" s="176"/>
    </row>
    <row r="643" spans="1:5" ht="15.75" customHeight="1">
      <c r="A643" s="174" t="s">
        <v>445</v>
      </c>
      <c r="B643" s="175">
        <v>620000</v>
      </c>
      <c r="C643" s="175">
        <v>620000</v>
      </c>
      <c r="D643" s="175">
        <v>91896</v>
      </c>
      <c r="E643" s="176"/>
    </row>
    <row r="644" spans="1:5" ht="15.75" customHeight="1">
      <c r="A644" s="174" t="s">
        <v>725</v>
      </c>
      <c r="B644" s="175">
        <v>0</v>
      </c>
      <c r="C644" s="175">
        <v>0</v>
      </c>
      <c r="D644" s="175">
        <v>2278</v>
      </c>
      <c r="E644" s="176"/>
    </row>
    <row r="645" spans="1:5" ht="15.75" customHeight="1">
      <c r="A645" s="174" t="s">
        <v>446</v>
      </c>
      <c r="B645" s="175">
        <v>80000</v>
      </c>
      <c r="C645" s="175">
        <v>100845</v>
      </c>
      <c r="D645" s="175">
        <v>95784</v>
      </c>
      <c r="E645" s="176"/>
    </row>
    <row r="646" spans="1:5" ht="15.75" customHeight="1" thickBot="1">
      <c r="A646" s="174" t="s">
        <v>447</v>
      </c>
      <c r="B646" s="175">
        <v>500000</v>
      </c>
      <c r="C646" s="175">
        <v>500000</v>
      </c>
      <c r="D646" s="175">
        <v>317700</v>
      </c>
      <c r="E646" s="176"/>
    </row>
    <row r="647" spans="1:8" ht="15.75" customHeight="1" thickBot="1">
      <c r="A647" s="211" t="s">
        <v>43</v>
      </c>
      <c r="B647" s="212">
        <f>SUM(B648:B652)</f>
        <v>3321000</v>
      </c>
      <c r="C647" s="212">
        <f>SUM(C648:C652)</f>
        <v>3571000</v>
      </c>
      <c r="D647" s="212">
        <f>SUM(D648:D652)</f>
        <v>3567168.5</v>
      </c>
      <c r="E647" s="213">
        <f>SUM(D647/C647*100)</f>
        <v>99.89270512461495</v>
      </c>
      <c r="F647" s="11">
        <f>SUM(B647)</f>
        <v>3321000</v>
      </c>
      <c r="G647" s="11">
        <f>SUM(C647)</f>
        <v>3571000</v>
      </c>
      <c r="H647" s="11">
        <f>SUM(D647)</f>
        <v>3567168.5</v>
      </c>
    </row>
    <row r="648" spans="1:5" ht="15.75" customHeight="1">
      <c r="A648" s="174" t="s">
        <v>448</v>
      </c>
      <c r="B648" s="175">
        <v>3321000</v>
      </c>
      <c r="C648" s="175">
        <v>3571000</v>
      </c>
      <c r="D648" s="175">
        <v>3239269.76</v>
      </c>
      <c r="E648" s="176"/>
    </row>
    <row r="649" spans="1:5" ht="15.75" customHeight="1">
      <c r="A649" s="174" t="s">
        <v>449</v>
      </c>
      <c r="B649" s="181">
        <v>0</v>
      </c>
      <c r="C649" s="181">
        <v>0</v>
      </c>
      <c r="D649" s="181">
        <v>58101.84</v>
      </c>
      <c r="E649" s="176"/>
    </row>
    <row r="650" spans="1:5" ht="15.75" customHeight="1">
      <c r="A650" s="174" t="s">
        <v>450</v>
      </c>
      <c r="B650" s="181">
        <v>0</v>
      </c>
      <c r="C650" s="181">
        <v>0</v>
      </c>
      <c r="D650" s="181">
        <v>76883.7</v>
      </c>
      <c r="E650" s="176"/>
    </row>
    <row r="651" spans="1:5" ht="15.75" customHeight="1">
      <c r="A651" s="174" t="s">
        <v>451</v>
      </c>
      <c r="B651" s="181">
        <v>0</v>
      </c>
      <c r="C651" s="181">
        <v>0</v>
      </c>
      <c r="D651" s="181">
        <v>160574.04</v>
      </c>
      <c r="E651" s="176"/>
    </row>
    <row r="652" spans="1:5" ht="15.75" customHeight="1" thickBot="1">
      <c r="A652" s="185" t="s">
        <v>452</v>
      </c>
      <c r="B652" s="190">
        <v>0</v>
      </c>
      <c r="C652" s="190">
        <v>0</v>
      </c>
      <c r="D652" s="190">
        <v>32339.16</v>
      </c>
      <c r="E652" s="187"/>
    </row>
    <row r="653" spans="1:8" ht="15.75" customHeight="1" thickBot="1">
      <c r="A653" s="211" t="s">
        <v>123</v>
      </c>
      <c r="B653" s="212">
        <f>SUM(B654)</f>
        <v>60000</v>
      </c>
      <c r="C653" s="212">
        <f>SUM(C654)</f>
        <v>60000</v>
      </c>
      <c r="D653" s="212">
        <f>SUM(D654)</f>
        <v>58000</v>
      </c>
      <c r="E653" s="213">
        <v>0</v>
      </c>
      <c r="F653" s="11">
        <f>SUM(B653)</f>
        <v>60000</v>
      </c>
      <c r="G653" s="11">
        <f>SUM(C653)</f>
        <v>60000</v>
      </c>
      <c r="H653" s="11">
        <f>SUM(D653)</f>
        <v>58000</v>
      </c>
    </row>
    <row r="654" spans="1:5" ht="29.25" thickBot="1">
      <c r="A654" s="246" t="s">
        <v>726</v>
      </c>
      <c r="B654" s="186">
        <v>60000</v>
      </c>
      <c r="C654" s="186">
        <v>60000</v>
      </c>
      <c r="D654" s="186">
        <v>58000</v>
      </c>
      <c r="E654" s="187"/>
    </row>
    <row r="655" spans="1:8" ht="15.75" customHeight="1" thickBot="1">
      <c r="A655" s="211" t="s">
        <v>71</v>
      </c>
      <c r="B655" s="212">
        <f>SUM(B656:B658)</f>
        <v>190000</v>
      </c>
      <c r="C655" s="212">
        <f>SUM(C656:C658)</f>
        <v>190000</v>
      </c>
      <c r="D655" s="212">
        <f>SUM(D656:D658)</f>
        <v>182515</v>
      </c>
      <c r="E655" s="213">
        <f>SUM(D655/C655*100)</f>
        <v>96.06052631578947</v>
      </c>
      <c r="F655" s="11">
        <f>SUM(B655)</f>
        <v>190000</v>
      </c>
      <c r="G655" s="11">
        <f>SUM(C655)</f>
        <v>190000</v>
      </c>
      <c r="H655" s="11">
        <f>SUM(D655)</f>
        <v>182515</v>
      </c>
    </row>
    <row r="656" spans="1:5" ht="15.75" customHeight="1">
      <c r="A656" s="174" t="s">
        <v>453</v>
      </c>
      <c r="B656" s="175">
        <v>30000</v>
      </c>
      <c r="C656" s="175">
        <v>30000</v>
      </c>
      <c r="D656" s="175">
        <v>1525</v>
      </c>
      <c r="E656" s="176"/>
    </row>
    <row r="657" spans="1:5" ht="15.75" customHeight="1">
      <c r="A657" s="185" t="s">
        <v>727</v>
      </c>
      <c r="B657" s="186">
        <v>0</v>
      </c>
      <c r="C657" s="186">
        <v>0</v>
      </c>
      <c r="D657" s="186">
        <v>20990</v>
      </c>
      <c r="E657" s="197"/>
    </row>
    <row r="658" spans="1:5" ht="15.75" customHeight="1" thickBot="1">
      <c r="A658" s="189" t="s">
        <v>454</v>
      </c>
      <c r="B658" s="190">
        <v>160000</v>
      </c>
      <c r="C658" s="190">
        <v>160000</v>
      </c>
      <c r="D658" s="190">
        <v>160000</v>
      </c>
      <c r="E658" s="187"/>
    </row>
    <row r="659" spans="1:8" ht="15.75" customHeight="1" thickBot="1">
      <c r="A659" s="211" t="s">
        <v>72</v>
      </c>
      <c r="B659" s="212">
        <v>10000</v>
      </c>
      <c r="C659" s="212">
        <f>SUM(B659)</f>
        <v>10000</v>
      </c>
      <c r="D659" s="212">
        <v>0</v>
      </c>
      <c r="E659" s="213">
        <f>SUM(D659/C659*100)</f>
        <v>0</v>
      </c>
      <c r="F659" s="11">
        <f>SUM(B659)</f>
        <v>10000</v>
      </c>
      <c r="G659" s="11">
        <f>SUM(C659)</f>
        <v>10000</v>
      </c>
      <c r="H659" s="11">
        <f>SUM(D659)</f>
        <v>0</v>
      </c>
    </row>
    <row r="660" spans="1:5" ht="15.75" customHeight="1" thickBot="1">
      <c r="A660" s="185" t="s">
        <v>455</v>
      </c>
      <c r="B660" s="186">
        <v>10000</v>
      </c>
      <c r="C660" s="186">
        <v>10000</v>
      </c>
      <c r="D660" s="186">
        <v>0</v>
      </c>
      <c r="E660" s="187"/>
    </row>
    <row r="661" spans="1:8" ht="15.75" customHeight="1" thickBot="1">
      <c r="A661" s="211" t="s">
        <v>73</v>
      </c>
      <c r="B661" s="212">
        <f>SUM(B662)</f>
        <v>10000</v>
      </c>
      <c r="C661" s="212">
        <f>SUM(C662)</f>
        <v>10000</v>
      </c>
      <c r="D661" s="212">
        <f>SUM(D662)</f>
        <v>0</v>
      </c>
      <c r="E661" s="213">
        <f>SUM(D661/C661*100)</f>
        <v>0</v>
      </c>
      <c r="F661" s="11">
        <f>SUM(B661)</f>
        <v>10000</v>
      </c>
      <c r="G661" s="11">
        <f>SUM(C661)</f>
        <v>10000</v>
      </c>
      <c r="H661" s="11">
        <f>SUM(D661)</f>
        <v>0</v>
      </c>
    </row>
    <row r="662" spans="1:5" ht="15.75" customHeight="1" thickBot="1">
      <c r="A662" s="185" t="s">
        <v>456</v>
      </c>
      <c r="B662" s="186">
        <v>10000</v>
      </c>
      <c r="C662" s="186">
        <v>10000</v>
      </c>
      <c r="D662" s="186">
        <v>0</v>
      </c>
      <c r="E662" s="187"/>
    </row>
    <row r="663" spans="1:8" ht="15.75" customHeight="1" thickBot="1">
      <c r="A663" s="211" t="s">
        <v>74</v>
      </c>
      <c r="B663" s="212">
        <f>SUM(B664:B677)</f>
        <v>8818000</v>
      </c>
      <c r="C663" s="212">
        <f>SUM(C664:C677)</f>
        <v>10360740</v>
      </c>
      <c r="D663" s="212">
        <f>SUM(D664:D677)</f>
        <v>5895390.86</v>
      </c>
      <c r="E663" s="213">
        <f>SUM(D663/C663*100)</f>
        <v>56.90125280626673</v>
      </c>
      <c r="F663" s="11">
        <f>SUM(B663)</f>
        <v>8818000</v>
      </c>
      <c r="G663" s="11">
        <f>SUM(C663)</f>
        <v>10360740</v>
      </c>
      <c r="H663" s="11">
        <f>SUM(D663)</f>
        <v>5895390.86</v>
      </c>
    </row>
    <row r="664" spans="1:5" ht="15.75" customHeight="1">
      <c r="A664" s="174" t="s">
        <v>729</v>
      </c>
      <c r="B664" s="175">
        <v>0</v>
      </c>
      <c r="C664" s="175">
        <v>46000</v>
      </c>
      <c r="D664" s="175">
        <v>0</v>
      </c>
      <c r="E664" s="176"/>
    </row>
    <row r="665" spans="1:5" ht="15.75" customHeight="1">
      <c r="A665" s="174" t="s">
        <v>457</v>
      </c>
      <c r="B665" s="175">
        <v>5018000</v>
      </c>
      <c r="C665" s="175">
        <v>5018000</v>
      </c>
      <c r="D665" s="175">
        <v>4901913.66</v>
      </c>
      <c r="E665" s="176"/>
    </row>
    <row r="666" spans="1:5" ht="15.75" customHeight="1">
      <c r="A666" s="174" t="s">
        <v>458</v>
      </c>
      <c r="B666" s="175">
        <v>0</v>
      </c>
      <c r="C666" s="175">
        <v>0</v>
      </c>
      <c r="D666" s="175">
        <v>2927.4</v>
      </c>
      <c r="E666" s="176"/>
    </row>
    <row r="667" spans="1:5" ht="15.75" customHeight="1">
      <c r="A667" s="174" t="s">
        <v>459</v>
      </c>
      <c r="B667" s="175">
        <v>0</v>
      </c>
      <c r="C667" s="175">
        <v>0</v>
      </c>
      <c r="D667" s="175">
        <v>4507.2</v>
      </c>
      <c r="E667" s="176"/>
    </row>
    <row r="668" spans="1:5" ht="15.75" customHeight="1">
      <c r="A668" s="174" t="s">
        <v>730</v>
      </c>
      <c r="B668" s="175">
        <v>0</v>
      </c>
      <c r="C668" s="175">
        <v>0</v>
      </c>
      <c r="D668" s="175">
        <v>1185.6</v>
      </c>
      <c r="E668" s="176"/>
    </row>
    <row r="669" spans="1:5" ht="15.75" customHeight="1">
      <c r="A669" s="174" t="s">
        <v>460</v>
      </c>
      <c r="B669" s="175">
        <v>300000</v>
      </c>
      <c r="C669" s="175">
        <v>710740</v>
      </c>
      <c r="D669" s="175">
        <v>549468</v>
      </c>
      <c r="E669" s="176"/>
    </row>
    <row r="670" spans="1:5" ht="15.75" customHeight="1">
      <c r="A670" s="174" t="s">
        <v>461</v>
      </c>
      <c r="B670" s="175">
        <v>0</v>
      </c>
      <c r="C670" s="175">
        <v>150000</v>
      </c>
      <c r="D670" s="175">
        <v>43174</v>
      </c>
      <c r="E670" s="176"/>
    </row>
    <row r="671" spans="1:5" ht="15.75" customHeight="1">
      <c r="A671" s="174" t="s">
        <v>462</v>
      </c>
      <c r="B671" s="175">
        <v>0</v>
      </c>
      <c r="C671" s="175">
        <v>270000</v>
      </c>
      <c r="D671" s="175">
        <v>82495</v>
      </c>
      <c r="E671" s="176"/>
    </row>
    <row r="672" spans="1:5" ht="15.75" customHeight="1">
      <c r="A672" s="174" t="s">
        <v>463</v>
      </c>
      <c r="B672" s="175">
        <v>0</v>
      </c>
      <c r="C672" s="175">
        <v>118000</v>
      </c>
      <c r="D672" s="175">
        <v>101328</v>
      </c>
      <c r="E672" s="176"/>
    </row>
    <row r="673" spans="1:5" ht="15.75" customHeight="1">
      <c r="A673" s="174" t="s">
        <v>464</v>
      </c>
      <c r="B673" s="175">
        <v>0</v>
      </c>
      <c r="C673" s="175">
        <v>500000</v>
      </c>
      <c r="D673" s="175">
        <v>92630.4</v>
      </c>
      <c r="E673" s="176"/>
    </row>
    <row r="674" spans="1:5" ht="15.75" customHeight="1">
      <c r="A674" s="174" t="s">
        <v>731</v>
      </c>
      <c r="B674" s="175">
        <v>0</v>
      </c>
      <c r="C674" s="175">
        <v>0</v>
      </c>
      <c r="D674" s="175">
        <v>12362</v>
      </c>
      <c r="E674" s="176"/>
    </row>
    <row r="675" spans="1:5" ht="15.75" customHeight="1">
      <c r="A675" s="174" t="s">
        <v>465</v>
      </c>
      <c r="B675" s="175">
        <v>3500000</v>
      </c>
      <c r="C675" s="175">
        <v>3500000</v>
      </c>
      <c r="D675" s="175">
        <v>1800</v>
      </c>
      <c r="E675" s="176"/>
    </row>
    <row r="676" spans="1:5" ht="15.75" customHeight="1">
      <c r="A676" s="180" t="s">
        <v>466</v>
      </c>
      <c r="B676" s="181">
        <v>0</v>
      </c>
      <c r="C676" s="181">
        <v>48000</v>
      </c>
      <c r="D676" s="181">
        <v>47200</v>
      </c>
      <c r="E676" s="197"/>
    </row>
    <row r="677" spans="1:5" ht="15.75" customHeight="1" thickBot="1">
      <c r="A677" s="185" t="s">
        <v>732</v>
      </c>
      <c r="B677" s="186">
        <v>0</v>
      </c>
      <c r="C677" s="186">
        <v>0</v>
      </c>
      <c r="D677" s="186">
        <v>54399.6</v>
      </c>
      <c r="E677" s="187"/>
    </row>
    <row r="678" spans="1:8" ht="15.75" customHeight="1" thickBot="1">
      <c r="A678" s="211" t="s">
        <v>467</v>
      </c>
      <c r="B678" s="212">
        <f>SUM(B679)</f>
        <v>0</v>
      </c>
      <c r="C678" s="212">
        <f>SUM(C679)</f>
        <v>4000</v>
      </c>
      <c r="D678" s="212">
        <f>SUM(D679)</f>
        <v>4000</v>
      </c>
      <c r="E678" s="213">
        <f>SUM(D678/C678*100)</f>
        <v>100</v>
      </c>
      <c r="F678" s="11">
        <f>SUM(B678)</f>
        <v>0</v>
      </c>
      <c r="G678" s="11">
        <f>SUM(C678)</f>
        <v>4000</v>
      </c>
      <c r="H678" s="11">
        <f>SUM(D678)</f>
        <v>4000</v>
      </c>
    </row>
    <row r="679" spans="1:5" ht="15.75" customHeight="1" thickBot="1">
      <c r="A679" s="185" t="s">
        <v>468</v>
      </c>
      <c r="B679" s="186">
        <v>0</v>
      </c>
      <c r="C679" s="186">
        <v>4000</v>
      </c>
      <c r="D679" s="186">
        <v>4000</v>
      </c>
      <c r="E679" s="187"/>
    </row>
    <row r="680" spans="1:8" ht="15.75" customHeight="1" thickBot="1">
      <c r="A680" s="211" t="s">
        <v>95</v>
      </c>
      <c r="B680" s="212">
        <f>SUM(B681:B682)</f>
        <v>20000</v>
      </c>
      <c r="C680" s="212">
        <f>SUM(C681:C682)</f>
        <v>69000</v>
      </c>
      <c r="D680" s="212">
        <f>SUM(D681:D682)</f>
        <v>63500</v>
      </c>
      <c r="E680" s="213">
        <f>SUM(D680/C680*100)</f>
        <v>92.02898550724638</v>
      </c>
      <c r="F680" s="11">
        <f>SUM(B680)</f>
        <v>20000</v>
      </c>
      <c r="G680" s="11">
        <f>SUM(C680)</f>
        <v>69000</v>
      </c>
      <c r="H680" s="11">
        <f>SUM(D680)</f>
        <v>63500</v>
      </c>
    </row>
    <row r="681" spans="1:5" ht="28.5" customHeight="1">
      <c r="A681" s="247" t="s">
        <v>733</v>
      </c>
      <c r="B681" s="175">
        <v>20000</v>
      </c>
      <c r="C681" s="175">
        <v>20000</v>
      </c>
      <c r="D681" s="175">
        <v>14500</v>
      </c>
      <c r="E681" s="176"/>
    </row>
    <row r="682" spans="1:5" ht="15.75" customHeight="1" thickBot="1">
      <c r="A682" s="185" t="s">
        <v>469</v>
      </c>
      <c r="B682" s="186">
        <v>0</v>
      </c>
      <c r="C682" s="186">
        <v>49000</v>
      </c>
      <c r="D682" s="186">
        <v>49000</v>
      </c>
      <c r="E682" s="187"/>
    </row>
    <row r="683" spans="1:8" ht="15.75" customHeight="1" thickBot="1">
      <c r="A683" s="211" t="s">
        <v>75</v>
      </c>
      <c r="B683" s="212">
        <f>SUM(B684)</f>
        <v>10000</v>
      </c>
      <c r="C683" s="212">
        <f>SUM(C684)</f>
        <v>10000</v>
      </c>
      <c r="D683" s="212">
        <f>SUM(D684)</f>
        <v>0</v>
      </c>
      <c r="E683" s="213">
        <f>SUM(D683/C683*100)</f>
        <v>0</v>
      </c>
      <c r="F683" s="11">
        <f>SUM(B683)</f>
        <v>10000</v>
      </c>
      <c r="G683" s="11">
        <f>SUM(C683)</f>
        <v>10000</v>
      </c>
      <c r="H683" s="11">
        <f>SUM(D683)</f>
        <v>0</v>
      </c>
    </row>
    <row r="684" spans="1:5" ht="15.75" customHeight="1" thickBot="1">
      <c r="A684" s="185" t="s">
        <v>470</v>
      </c>
      <c r="B684" s="186">
        <v>10000</v>
      </c>
      <c r="C684" s="186">
        <v>10000</v>
      </c>
      <c r="D684" s="186">
        <v>0</v>
      </c>
      <c r="E684" s="187"/>
    </row>
    <row r="685" spans="1:8" ht="15.75" customHeight="1" thickBot="1">
      <c r="A685" s="211" t="s">
        <v>471</v>
      </c>
      <c r="B685" s="212">
        <f>SUM(B686)</f>
        <v>0</v>
      </c>
      <c r="C685" s="212">
        <f>SUM(C686)</f>
        <v>2000</v>
      </c>
      <c r="D685" s="212">
        <f>SUM(D686)</f>
        <v>2000</v>
      </c>
      <c r="E685" s="213">
        <f>SUM(D685/C685*100)</f>
        <v>100</v>
      </c>
      <c r="F685" s="11">
        <f>SUM(B685)</f>
        <v>0</v>
      </c>
      <c r="G685" s="11">
        <f>SUM(C685)</f>
        <v>2000</v>
      </c>
      <c r="H685" s="11">
        <f>SUM(D685)</f>
        <v>2000</v>
      </c>
    </row>
    <row r="686" spans="1:5" ht="15.75" customHeight="1" thickBot="1">
      <c r="A686" s="216" t="s">
        <v>472</v>
      </c>
      <c r="B686" s="47">
        <v>0</v>
      </c>
      <c r="C686" s="47">
        <v>2000</v>
      </c>
      <c r="D686" s="47">
        <v>2000</v>
      </c>
      <c r="E686" s="121"/>
    </row>
    <row r="687" spans="1:8" ht="15.75" customHeight="1" thickBot="1">
      <c r="A687" s="211" t="s">
        <v>145</v>
      </c>
      <c r="B687" s="212">
        <f>SUM(B688)</f>
        <v>40000</v>
      </c>
      <c r="C687" s="212">
        <f>SUM(C688)</f>
        <v>40000</v>
      </c>
      <c r="D687" s="212">
        <f>SUM(D688)</f>
        <v>40000</v>
      </c>
      <c r="E687" s="213">
        <f>SUM(D687/C687*100)</f>
        <v>100</v>
      </c>
      <c r="F687" s="11">
        <f>SUM(B687)</f>
        <v>40000</v>
      </c>
      <c r="G687" s="11">
        <f>SUM(C687)</f>
        <v>40000</v>
      </c>
      <c r="H687" s="11">
        <f>SUM(D687)</f>
        <v>40000</v>
      </c>
    </row>
    <row r="688" spans="1:5" s="177" customFormat="1" ht="15.75" customHeight="1" thickBot="1">
      <c r="A688" s="185" t="s">
        <v>473</v>
      </c>
      <c r="B688" s="186">
        <v>40000</v>
      </c>
      <c r="C688" s="186">
        <v>40000</v>
      </c>
      <c r="D688" s="186">
        <v>40000</v>
      </c>
      <c r="E688" s="187"/>
    </row>
    <row r="689" spans="1:8" s="177" customFormat="1" ht="15.75" customHeight="1" thickBot="1">
      <c r="A689" s="211" t="s">
        <v>474</v>
      </c>
      <c r="B689" s="212">
        <f>SUM(B690:B692)</f>
        <v>365000</v>
      </c>
      <c r="C689" s="212">
        <f>SUM(C690:C692)</f>
        <v>365000</v>
      </c>
      <c r="D689" s="212">
        <f>SUM(D690:D692)</f>
        <v>350000</v>
      </c>
      <c r="E689" s="213">
        <f>SUM(D689/C689*100)</f>
        <v>95.8904109589041</v>
      </c>
      <c r="F689" s="11">
        <f>SUM(B689)</f>
        <v>365000</v>
      </c>
      <c r="G689" s="11">
        <f>SUM(C689)</f>
        <v>365000</v>
      </c>
      <c r="H689" s="11">
        <f>SUM(D689)</f>
        <v>350000</v>
      </c>
    </row>
    <row r="690" spans="1:5" s="177" customFormat="1" ht="15.75" customHeight="1">
      <c r="A690" s="174" t="s">
        <v>475</v>
      </c>
      <c r="B690" s="175">
        <v>15000</v>
      </c>
      <c r="C690" s="175">
        <v>15000</v>
      </c>
      <c r="D690" s="175">
        <v>0</v>
      </c>
      <c r="E690" s="176"/>
    </row>
    <row r="691" spans="1:5" s="177" customFormat="1" ht="15.75" customHeight="1">
      <c r="A691" s="174" t="s">
        <v>476</v>
      </c>
      <c r="B691" s="175">
        <v>100000</v>
      </c>
      <c r="C691" s="175">
        <v>100000</v>
      </c>
      <c r="D691" s="175">
        <v>100000</v>
      </c>
      <c r="E691" s="176"/>
    </row>
    <row r="692" spans="1:5" s="177" customFormat="1" ht="15.75" customHeight="1" thickBot="1">
      <c r="A692" s="174" t="s">
        <v>477</v>
      </c>
      <c r="B692" s="175">
        <v>250000</v>
      </c>
      <c r="C692" s="175">
        <v>250000</v>
      </c>
      <c r="D692" s="175">
        <v>250000</v>
      </c>
      <c r="E692" s="176"/>
    </row>
    <row r="693" spans="1:8" s="177" customFormat="1" ht="15.75" customHeight="1" thickBot="1">
      <c r="A693" s="211" t="s">
        <v>478</v>
      </c>
      <c r="B693" s="212">
        <f>SUM(B694)</f>
        <v>30000</v>
      </c>
      <c r="C693" s="212">
        <f>SUM(C694)</f>
        <v>30000</v>
      </c>
      <c r="D693" s="212">
        <f>SUM(D694)</f>
        <v>30000</v>
      </c>
      <c r="E693" s="213">
        <f>SUM(D693/C693*100)</f>
        <v>100</v>
      </c>
      <c r="F693" s="11">
        <f>SUM(B693)</f>
        <v>30000</v>
      </c>
      <c r="G693" s="11">
        <f>SUM(C693)</f>
        <v>30000</v>
      </c>
      <c r="H693" s="11">
        <f>SUM(D693)</f>
        <v>30000</v>
      </c>
    </row>
    <row r="694" spans="1:5" s="177" customFormat="1" ht="15.75" customHeight="1" thickBot="1">
      <c r="A694" s="185" t="s">
        <v>479</v>
      </c>
      <c r="B694" s="186">
        <v>30000</v>
      </c>
      <c r="C694" s="186">
        <v>30000</v>
      </c>
      <c r="D694" s="186">
        <v>30000</v>
      </c>
      <c r="E694" s="187"/>
    </row>
    <row r="695" spans="1:8" s="177" customFormat="1" ht="15.75" customHeight="1" thickBot="1">
      <c r="A695" s="211" t="s">
        <v>156</v>
      </c>
      <c r="B695" s="212">
        <f>SUM(B696:B698)</f>
        <v>4294000</v>
      </c>
      <c r="C695" s="212">
        <f>SUM(C696:C698)</f>
        <v>3463000</v>
      </c>
      <c r="D695" s="212">
        <f>SUM(D696:D698)</f>
        <v>3463000</v>
      </c>
      <c r="E695" s="213">
        <f>SUM(D695/C695*100)</f>
        <v>100</v>
      </c>
      <c r="F695" s="11">
        <f>SUM(B695)</f>
        <v>4294000</v>
      </c>
      <c r="G695" s="11">
        <f>SUM(C695)</f>
        <v>3463000</v>
      </c>
      <c r="H695" s="11">
        <f>SUM(D695)</f>
        <v>3463000</v>
      </c>
    </row>
    <row r="696" spans="1:5" s="177" customFormat="1" ht="15.75" customHeight="1">
      <c r="A696" s="174" t="s">
        <v>480</v>
      </c>
      <c r="B696" s="175">
        <v>410000</v>
      </c>
      <c r="C696" s="175">
        <v>410000</v>
      </c>
      <c r="D696" s="175">
        <v>410000</v>
      </c>
      <c r="E696" s="176"/>
    </row>
    <row r="697" spans="1:5" s="177" customFormat="1" ht="15.75" customHeight="1">
      <c r="A697" s="180" t="s">
        <v>734</v>
      </c>
      <c r="B697" s="181">
        <v>3884000</v>
      </c>
      <c r="C697" s="181">
        <v>2750000</v>
      </c>
      <c r="D697" s="181">
        <v>2750000</v>
      </c>
      <c r="E697" s="197"/>
    </row>
    <row r="698" spans="1:5" s="177" customFormat="1" ht="15.75" customHeight="1" thickBot="1">
      <c r="A698" s="185" t="s">
        <v>735</v>
      </c>
      <c r="B698" s="186">
        <v>0</v>
      </c>
      <c r="C698" s="186">
        <v>303000</v>
      </c>
      <c r="D698" s="186">
        <v>303000</v>
      </c>
      <c r="E698" s="187"/>
    </row>
    <row r="699" spans="1:8" s="177" customFormat="1" ht="15.75" customHeight="1" thickBot="1">
      <c r="A699" s="211" t="s">
        <v>107</v>
      </c>
      <c r="B699" s="212">
        <f>SUM(B700)</f>
        <v>730000</v>
      </c>
      <c r="C699" s="212">
        <f>SUM(C700)</f>
        <v>730000</v>
      </c>
      <c r="D699" s="212">
        <f>SUM(D700)</f>
        <v>730000</v>
      </c>
      <c r="E699" s="213">
        <f>SUM(D699/C699*100)</f>
        <v>100</v>
      </c>
      <c r="F699" s="11">
        <f>SUM(B699)</f>
        <v>730000</v>
      </c>
      <c r="G699" s="11">
        <f>SUM(C699)</f>
        <v>730000</v>
      </c>
      <c r="H699" s="11">
        <f>SUM(D699)</f>
        <v>730000</v>
      </c>
    </row>
    <row r="700" spans="1:5" s="177" customFormat="1" ht="15.75" customHeight="1" thickBot="1">
      <c r="A700" s="185" t="s">
        <v>481</v>
      </c>
      <c r="B700" s="186">
        <v>730000</v>
      </c>
      <c r="C700" s="186">
        <v>730000</v>
      </c>
      <c r="D700" s="186">
        <v>730000</v>
      </c>
      <c r="E700" s="187"/>
    </row>
    <row r="701" spans="1:8" ht="15.75" customHeight="1" thickBot="1">
      <c r="A701" s="211" t="s">
        <v>124</v>
      </c>
      <c r="B701" s="212">
        <f>SUM(B702)</f>
        <v>70000</v>
      </c>
      <c r="C701" s="212">
        <f>SUM(C702)</f>
        <v>70000</v>
      </c>
      <c r="D701" s="212">
        <f>SUM(D702)</f>
        <v>70000</v>
      </c>
      <c r="E701" s="213">
        <f>SUM(D701/C701*100)</f>
        <v>100</v>
      </c>
      <c r="F701" s="11">
        <f>SUM(B701)</f>
        <v>70000</v>
      </c>
      <c r="G701" s="11">
        <f>SUM(C701)</f>
        <v>70000</v>
      </c>
      <c r="H701" s="11">
        <f>SUM(D701)</f>
        <v>70000</v>
      </c>
    </row>
    <row r="702" spans="1:5" s="177" customFormat="1" ht="15.75" customHeight="1" thickBot="1">
      <c r="A702" s="185" t="s">
        <v>482</v>
      </c>
      <c r="B702" s="186">
        <v>70000</v>
      </c>
      <c r="C702" s="186">
        <v>70000</v>
      </c>
      <c r="D702" s="186">
        <v>70000</v>
      </c>
      <c r="E702" s="187"/>
    </row>
    <row r="703" spans="1:8" ht="15.75" customHeight="1" thickBot="1">
      <c r="A703" s="211" t="s">
        <v>125</v>
      </c>
      <c r="B703" s="212">
        <f>SUM(B704:B706)</f>
        <v>102000</v>
      </c>
      <c r="C703" s="212">
        <f>SUM(C704:C706)</f>
        <v>272000</v>
      </c>
      <c r="D703" s="212">
        <f>SUM(D704:D706)</f>
        <v>207275.16999999998</v>
      </c>
      <c r="E703" s="213">
        <f>SUM(D703/C703*100)</f>
        <v>76.20410661764706</v>
      </c>
      <c r="F703" s="11">
        <f>SUM(B703)</f>
        <v>102000</v>
      </c>
      <c r="G703" s="11">
        <f>SUM(C703)</f>
        <v>272000</v>
      </c>
      <c r="H703" s="11">
        <f>SUM(D703)</f>
        <v>207275.16999999998</v>
      </c>
    </row>
    <row r="704" spans="1:8" s="177" customFormat="1" ht="15.75" customHeight="1">
      <c r="A704" s="185" t="s">
        <v>736</v>
      </c>
      <c r="B704" s="186">
        <v>102000</v>
      </c>
      <c r="C704" s="186">
        <v>102000</v>
      </c>
      <c r="D704" s="186">
        <v>104558.4</v>
      </c>
      <c r="E704" s="187"/>
      <c r="F704" s="182"/>
      <c r="G704" s="182"/>
      <c r="H704" s="182"/>
    </row>
    <row r="705" spans="1:8" s="177" customFormat="1" ht="15.75" customHeight="1">
      <c r="A705" s="180" t="s">
        <v>737</v>
      </c>
      <c r="B705" s="181">
        <v>0</v>
      </c>
      <c r="C705" s="181">
        <v>20000</v>
      </c>
      <c r="D705" s="181">
        <v>1076.77</v>
      </c>
      <c r="E705" s="197"/>
      <c r="F705" s="182"/>
      <c r="G705" s="182"/>
      <c r="H705" s="182"/>
    </row>
    <row r="706" spans="1:5" s="177" customFormat="1" ht="15.75" customHeight="1" thickBot="1">
      <c r="A706" s="185" t="s">
        <v>738</v>
      </c>
      <c r="B706" s="186">
        <v>0</v>
      </c>
      <c r="C706" s="186">
        <v>150000</v>
      </c>
      <c r="D706" s="186">
        <v>101640</v>
      </c>
      <c r="E706" s="187"/>
    </row>
    <row r="707" spans="1:8" s="177" customFormat="1" ht="15.75" customHeight="1" thickBot="1">
      <c r="A707" s="211" t="s">
        <v>157</v>
      </c>
      <c r="B707" s="212">
        <f>SUM(B708:B709)</f>
        <v>30000</v>
      </c>
      <c r="C707" s="212">
        <f>SUM(C708:C709)</f>
        <v>219000</v>
      </c>
      <c r="D707" s="212">
        <f>SUM(D708:D709)</f>
        <v>195694</v>
      </c>
      <c r="E707" s="213">
        <f>SUM(D707/C707*100)</f>
        <v>89.3579908675799</v>
      </c>
      <c r="F707" s="11">
        <f>SUM(B707)</f>
        <v>30000</v>
      </c>
      <c r="G707" s="11">
        <f>SUM(C707)</f>
        <v>219000</v>
      </c>
      <c r="H707" s="11">
        <f>SUM(D707)</f>
        <v>195694</v>
      </c>
    </row>
    <row r="708" spans="1:5" s="177" customFormat="1" ht="15.75" customHeight="1">
      <c r="A708" s="174" t="s">
        <v>483</v>
      </c>
      <c r="B708" s="175">
        <v>20000</v>
      </c>
      <c r="C708" s="175">
        <v>209000</v>
      </c>
      <c r="D708" s="175">
        <v>194220</v>
      </c>
      <c r="E708" s="176"/>
    </row>
    <row r="709" spans="1:5" s="177" customFormat="1" ht="15.75" customHeight="1" thickBot="1">
      <c r="A709" s="185" t="s">
        <v>484</v>
      </c>
      <c r="B709" s="186">
        <v>10000</v>
      </c>
      <c r="C709" s="186">
        <v>10000</v>
      </c>
      <c r="D709" s="186">
        <v>1474</v>
      </c>
      <c r="E709" s="187"/>
    </row>
    <row r="710" spans="1:8" s="177" customFormat="1" ht="15.75" customHeight="1" thickBot="1">
      <c r="A710" s="211" t="s">
        <v>76</v>
      </c>
      <c r="B710" s="212">
        <f>SUM(B711)</f>
        <v>65000</v>
      </c>
      <c r="C710" s="212">
        <f>SUM(C711)</f>
        <v>65000</v>
      </c>
      <c r="D710" s="212">
        <f>SUM(D711)</f>
        <v>51105.24</v>
      </c>
      <c r="E710" s="213">
        <f>SUM(D710/C710*100)</f>
        <v>78.62344615384616</v>
      </c>
      <c r="F710" s="11">
        <f>SUM(B710)</f>
        <v>65000</v>
      </c>
      <c r="G710" s="11">
        <f>SUM(C710)</f>
        <v>65000</v>
      </c>
      <c r="H710" s="11">
        <f>SUM(D710)</f>
        <v>51105.24</v>
      </c>
    </row>
    <row r="711" spans="1:5" s="177" customFormat="1" ht="15.75" customHeight="1" thickBot="1">
      <c r="A711" s="185" t="s">
        <v>485</v>
      </c>
      <c r="B711" s="186">
        <v>65000</v>
      </c>
      <c r="C711" s="186">
        <v>65000</v>
      </c>
      <c r="D711" s="186">
        <v>51105.24</v>
      </c>
      <c r="E711" s="187"/>
    </row>
    <row r="712" spans="1:8" s="177" customFormat="1" ht="15.75" customHeight="1" thickBot="1">
      <c r="A712" s="211" t="s">
        <v>77</v>
      </c>
      <c r="B712" s="212">
        <f>SUM(B713:B716)</f>
        <v>3676000</v>
      </c>
      <c r="C712" s="212">
        <f>SUM(C713:C716)</f>
        <v>3689463.8</v>
      </c>
      <c r="D712" s="212">
        <f>SUM(D713:D716)</f>
        <v>3331664.25</v>
      </c>
      <c r="E712" s="213">
        <f>SUM(D712/C712*100)</f>
        <v>90.30212601625202</v>
      </c>
      <c r="F712" s="11">
        <f>SUM(B712)</f>
        <v>3676000</v>
      </c>
      <c r="G712" s="11">
        <f>SUM(C712)</f>
        <v>3689463.8</v>
      </c>
      <c r="H712" s="11">
        <f>SUM(D712)</f>
        <v>3331664.25</v>
      </c>
    </row>
    <row r="713" spans="1:5" s="177" customFormat="1" ht="15.75" customHeight="1">
      <c r="A713" s="174" t="s">
        <v>486</v>
      </c>
      <c r="B713" s="175">
        <v>2678000</v>
      </c>
      <c r="C713" s="175">
        <v>2698000</v>
      </c>
      <c r="D713" s="175">
        <v>2687545.2</v>
      </c>
      <c r="E713" s="176"/>
    </row>
    <row r="714" spans="1:5" s="177" customFormat="1" ht="15.75" customHeight="1">
      <c r="A714" s="174" t="s">
        <v>739</v>
      </c>
      <c r="B714" s="175">
        <v>0</v>
      </c>
      <c r="C714" s="175">
        <v>3463.8</v>
      </c>
      <c r="D714" s="175">
        <v>3463.8</v>
      </c>
      <c r="E714" s="176"/>
    </row>
    <row r="715" spans="1:5" s="177" customFormat="1" ht="15.75" customHeight="1">
      <c r="A715" s="174" t="s">
        <v>740</v>
      </c>
      <c r="B715" s="175">
        <v>638000</v>
      </c>
      <c r="C715" s="175">
        <v>638000</v>
      </c>
      <c r="D715" s="175">
        <v>640655.25</v>
      </c>
      <c r="E715" s="176"/>
    </row>
    <row r="716" spans="1:5" s="177" customFormat="1" ht="15.75" customHeight="1" thickBot="1">
      <c r="A716" s="185" t="s">
        <v>487</v>
      </c>
      <c r="B716" s="186">
        <v>360000</v>
      </c>
      <c r="C716" s="186">
        <v>350000</v>
      </c>
      <c r="D716" s="186">
        <v>0</v>
      </c>
      <c r="E716" s="187"/>
    </row>
    <row r="717" spans="1:8" s="177" customFormat="1" ht="15.75" customHeight="1" thickBot="1">
      <c r="A717" s="211" t="s">
        <v>118</v>
      </c>
      <c r="B717" s="212">
        <f>SUM(B718:B720)</f>
        <v>300000</v>
      </c>
      <c r="C717" s="212">
        <f>SUM(C718:C720)</f>
        <v>1080960</v>
      </c>
      <c r="D717" s="212">
        <f>SUM(D718:D720)</f>
        <v>868236</v>
      </c>
      <c r="E717" s="213">
        <f>SUM(D717/C717*100)</f>
        <v>80.32082593250443</v>
      </c>
      <c r="F717" s="11">
        <f>SUM(B717)</f>
        <v>300000</v>
      </c>
      <c r="G717" s="11">
        <f>SUM(C717)</f>
        <v>1080960</v>
      </c>
      <c r="H717" s="11">
        <f>SUM(D717)</f>
        <v>868236</v>
      </c>
    </row>
    <row r="718" spans="1:5" s="177" customFormat="1" ht="15.75" customHeight="1">
      <c r="A718" s="174" t="s">
        <v>488</v>
      </c>
      <c r="B718" s="175">
        <v>300000</v>
      </c>
      <c r="C718" s="175">
        <v>0</v>
      </c>
      <c r="D718" s="175">
        <v>0</v>
      </c>
      <c r="E718" s="176"/>
    </row>
    <row r="719" spans="1:5" s="177" customFormat="1" ht="15.75" customHeight="1">
      <c r="A719" s="180" t="s">
        <v>489</v>
      </c>
      <c r="B719" s="181">
        <v>0</v>
      </c>
      <c r="C719" s="181">
        <v>510000</v>
      </c>
      <c r="D719" s="181">
        <v>507199</v>
      </c>
      <c r="E719" s="176"/>
    </row>
    <row r="720" spans="1:5" s="177" customFormat="1" ht="15.75" customHeight="1" thickBot="1">
      <c r="A720" s="189" t="s">
        <v>490</v>
      </c>
      <c r="B720" s="190">
        <v>0</v>
      </c>
      <c r="C720" s="190">
        <v>570960</v>
      </c>
      <c r="D720" s="190">
        <v>361037</v>
      </c>
      <c r="E720" s="187"/>
    </row>
    <row r="721" spans="1:8" ht="15.75" customHeight="1" thickBot="1">
      <c r="A721" s="211" t="s">
        <v>78</v>
      </c>
      <c r="B721" s="212">
        <f>SUM(B722:B726)</f>
        <v>1529000</v>
      </c>
      <c r="C721" s="212">
        <f>SUM(C722:C726)</f>
        <v>2186600</v>
      </c>
      <c r="D721" s="212">
        <f>SUM(D722:D726)</f>
        <v>1689109.87</v>
      </c>
      <c r="E721" s="213">
        <f>SUM(D721/C721*100)</f>
        <v>77.24823333028446</v>
      </c>
      <c r="F721" s="11">
        <f>SUM(B721)</f>
        <v>1529000</v>
      </c>
      <c r="G721" s="11">
        <f>SUM(C721)</f>
        <v>2186600</v>
      </c>
      <c r="H721" s="11">
        <f>SUM(D721)</f>
        <v>1689109.87</v>
      </c>
    </row>
    <row r="722" spans="1:5" s="177" customFormat="1" ht="15.75" customHeight="1">
      <c r="A722" s="180" t="s">
        <v>491</v>
      </c>
      <c r="B722" s="181">
        <v>1399000</v>
      </c>
      <c r="C722" s="181">
        <v>1956600</v>
      </c>
      <c r="D722" s="181">
        <v>1519480.87</v>
      </c>
      <c r="E722" s="176"/>
    </row>
    <row r="723" spans="1:5" s="177" customFormat="1" ht="15.75" customHeight="1">
      <c r="A723" s="180" t="s">
        <v>492</v>
      </c>
      <c r="B723" s="181">
        <v>40000</v>
      </c>
      <c r="C723" s="181">
        <v>70000</v>
      </c>
      <c r="D723" s="181">
        <v>66523</v>
      </c>
      <c r="E723" s="176"/>
    </row>
    <row r="724" spans="1:5" s="177" customFormat="1" ht="15.75" customHeight="1">
      <c r="A724" s="180" t="s">
        <v>493</v>
      </c>
      <c r="B724" s="181">
        <v>30000</v>
      </c>
      <c r="C724" s="181">
        <v>30000</v>
      </c>
      <c r="D724" s="181">
        <v>23363</v>
      </c>
      <c r="E724" s="176"/>
    </row>
    <row r="725" spans="1:5" s="177" customFormat="1" ht="15.75" customHeight="1">
      <c r="A725" s="180" t="s">
        <v>494</v>
      </c>
      <c r="B725" s="181">
        <v>30000</v>
      </c>
      <c r="C725" s="181">
        <v>50000</v>
      </c>
      <c r="D725" s="181">
        <v>47181</v>
      </c>
      <c r="E725" s="176"/>
    </row>
    <row r="726" spans="1:5" s="177" customFormat="1" ht="15.75" customHeight="1" thickBot="1">
      <c r="A726" s="189" t="s">
        <v>495</v>
      </c>
      <c r="B726" s="190">
        <v>30000</v>
      </c>
      <c r="C726" s="190">
        <v>80000</v>
      </c>
      <c r="D726" s="190">
        <v>32562</v>
      </c>
      <c r="E726" s="187"/>
    </row>
    <row r="727" spans="1:8" ht="15.75" customHeight="1" thickBot="1">
      <c r="A727" s="211" t="s">
        <v>79</v>
      </c>
      <c r="B727" s="212">
        <f>SUM(B728:B734)</f>
        <v>1987000</v>
      </c>
      <c r="C727" s="212">
        <f>SUM(C728:C734)</f>
        <v>2151617.6</v>
      </c>
      <c r="D727" s="212">
        <f>SUM(D728:D734)</f>
        <v>2000315</v>
      </c>
      <c r="E727" s="213">
        <f>SUM(D727/C727*100)</f>
        <v>92.96796047773545</v>
      </c>
      <c r="F727" s="11">
        <f>SUM(B727)</f>
        <v>1987000</v>
      </c>
      <c r="G727" s="11">
        <f>SUM(C727)</f>
        <v>2151617.6</v>
      </c>
      <c r="H727" s="11">
        <f>SUM(D727)</f>
        <v>2000315</v>
      </c>
    </row>
    <row r="728" spans="1:5" s="177" customFormat="1" ht="15.75" customHeight="1">
      <c r="A728" s="174" t="s">
        <v>741</v>
      </c>
      <c r="B728" s="175">
        <v>1743000</v>
      </c>
      <c r="C728" s="175">
        <v>1813000</v>
      </c>
      <c r="D728" s="175">
        <v>1673576.2</v>
      </c>
      <c r="E728" s="176"/>
    </row>
    <row r="729" spans="1:5" s="177" customFormat="1" ht="15.75" customHeight="1">
      <c r="A729" s="174" t="s">
        <v>739</v>
      </c>
      <c r="B729" s="175">
        <v>0</v>
      </c>
      <c r="C729" s="175">
        <v>4617.6</v>
      </c>
      <c r="D729" s="175">
        <v>4617.6</v>
      </c>
      <c r="E729" s="176"/>
    </row>
    <row r="730" spans="1:5" s="177" customFormat="1" ht="15.75" customHeight="1">
      <c r="A730" s="180" t="s">
        <v>496</v>
      </c>
      <c r="B730" s="181">
        <v>84000</v>
      </c>
      <c r="C730" s="181">
        <v>59000</v>
      </c>
      <c r="D730" s="181">
        <v>56040</v>
      </c>
      <c r="E730" s="176"/>
    </row>
    <row r="731" spans="1:5" s="177" customFormat="1" ht="15.75" customHeight="1">
      <c r="A731" s="180" t="s">
        <v>497</v>
      </c>
      <c r="B731" s="181">
        <v>12000</v>
      </c>
      <c r="C731" s="181">
        <v>61000</v>
      </c>
      <c r="D731" s="181">
        <v>61240</v>
      </c>
      <c r="E731" s="176"/>
    </row>
    <row r="732" spans="1:5" s="177" customFormat="1" ht="15.75" customHeight="1">
      <c r="A732" s="180" t="s">
        <v>498</v>
      </c>
      <c r="B732" s="181">
        <v>50000</v>
      </c>
      <c r="C732" s="181">
        <v>58000</v>
      </c>
      <c r="D732" s="181">
        <v>55440</v>
      </c>
      <c r="E732" s="176"/>
    </row>
    <row r="733" spans="1:5" s="177" customFormat="1" ht="15.75" customHeight="1">
      <c r="A733" s="180" t="s">
        <v>499</v>
      </c>
      <c r="B733" s="181">
        <v>48000</v>
      </c>
      <c r="C733" s="181">
        <v>56000</v>
      </c>
      <c r="D733" s="181">
        <v>54740</v>
      </c>
      <c r="E733" s="176"/>
    </row>
    <row r="734" spans="1:5" s="177" customFormat="1" ht="15.75" customHeight="1" thickBot="1">
      <c r="A734" s="189" t="s">
        <v>500</v>
      </c>
      <c r="B734" s="190">
        <v>50000</v>
      </c>
      <c r="C734" s="190">
        <v>100000</v>
      </c>
      <c r="D734" s="190">
        <v>94661.2</v>
      </c>
      <c r="E734" s="187"/>
    </row>
    <row r="735" spans="1:8" s="177" customFormat="1" ht="15.75" customHeight="1" thickBot="1">
      <c r="A735" s="211" t="s">
        <v>744</v>
      </c>
      <c r="B735" s="212">
        <f>SUM(B736)</f>
        <v>0</v>
      </c>
      <c r="C735" s="212">
        <f>SUM(C736)</f>
        <v>529654.2</v>
      </c>
      <c r="D735" s="212">
        <f>SUM(D736)</f>
        <v>399654.2</v>
      </c>
      <c r="E735" s="213">
        <f>SUM(D735/C735*100)</f>
        <v>75.4556841048367</v>
      </c>
      <c r="F735" s="11">
        <f>SUM(B735)</f>
        <v>0</v>
      </c>
      <c r="G735" s="11">
        <f>SUM(C735)</f>
        <v>529654.2</v>
      </c>
      <c r="H735" s="11">
        <f>SUM(D735)</f>
        <v>399654.2</v>
      </c>
    </row>
    <row r="736" spans="1:5" s="177" customFormat="1" ht="15.75" customHeight="1" thickBot="1">
      <c r="A736" s="185" t="s">
        <v>745</v>
      </c>
      <c r="B736" s="186">
        <v>0</v>
      </c>
      <c r="C736" s="186">
        <v>529654.2</v>
      </c>
      <c r="D736" s="186">
        <v>399654.2</v>
      </c>
      <c r="E736" s="187"/>
    </row>
    <row r="737" spans="1:8" ht="15.75" customHeight="1" thickBot="1">
      <c r="A737" s="211" t="s">
        <v>44</v>
      </c>
      <c r="B737" s="212">
        <f>SUM(B738:B740)</f>
        <v>47680000</v>
      </c>
      <c r="C737" s="212">
        <f>SUM(C738:C740)</f>
        <v>54401984.6</v>
      </c>
      <c r="D737" s="212">
        <f>SUM(D738:D740)</f>
        <v>47387135.65</v>
      </c>
      <c r="E737" s="213">
        <f>SUM(D737/C737*100)</f>
        <v>87.10552748842181</v>
      </c>
      <c r="F737" s="11">
        <f>SUM(B737)</f>
        <v>47680000</v>
      </c>
      <c r="G737" s="11">
        <f>SUM(C737)</f>
        <v>54401984.6</v>
      </c>
      <c r="H737" s="11">
        <f>SUM(D737)</f>
        <v>47387135.65</v>
      </c>
    </row>
    <row r="738" spans="1:5" s="177" customFormat="1" ht="15.75" customHeight="1">
      <c r="A738" s="174" t="s">
        <v>501</v>
      </c>
      <c r="B738" s="175">
        <v>37776000</v>
      </c>
      <c r="C738" s="175">
        <v>40066789.2</v>
      </c>
      <c r="D738" s="175">
        <v>36676743</v>
      </c>
      <c r="E738" s="176"/>
    </row>
    <row r="739" spans="1:5" s="177" customFormat="1" ht="15.75" customHeight="1">
      <c r="A739" s="180" t="s">
        <v>502</v>
      </c>
      <c r="B739" s="181">
        <v>9754000</v>
      </c>
      <c r="C739" s="181">
        <v>13971195.4</v>
      </c>
      <c r="D739" s="181">
        <v>10313321.65</v>
      </c>
      <c r="E739" s="176"/>
    </row>
    <row r="740" spans="1:5" s="177" customFormat="1" ht="15.75" customHeight="1" thickBot="1">
      <c r="A740" s="189" t="s">
        <v>503</v>
      </c>
      <c r="B740" s="190">
        <v>150000</v>
      </c>
      <c r="C740" s="190">
        <v>364000</v>
      </c>
      <c r="D740" s="190">
        <v>397071</v>
      </c>
      <c r="E740" s="187"/>
    </row>
    <row r="741" spans="1:8" ht="15.75" customHeight="1" thickBot="1">
      <c r="A741" s="211" t="s">
        <v>80</v>
      </c>
      <c r="B741" s="212">
        <f>SUM(B742)</f>
        <v>200000</v>
      </c>
      <c r="C741" s="212">
        <f>SUM(C742)</f>
        <v>200000</v>
      </c>
      <c r="D741" s="212">
        <f>SUM(D742)</f>
        <v>87497.42</v>
      </c>
      <c r="E741" s="213">
        <f>SUM(D741/C741*100)</f>
        <v>43.74871</v>
      </c>
      <c r="F741" s="11">
        <f>SUM(B741)</f>
        <v>200000</v>
      </c>
      <c r="G741" s="11">
        <f>SUM(C741)</f>
        <v>200000</v>
      </c>
      <c r="H741" s="11">
        <f>SUM(D741)</f>
        <v>87497.42</v>
      </c>
    </row>
    <row r="742" spans="1:5" s="177" customFormat="1" ht="15.75" customHeight="1" thickBot="1">
      <c r="A742" s="185" t="s">
        <v>504</v>
      </c>
      <c r="B742" s="186">
        <v>200000</v>
      </c>
      <c r="C742" s="186">
        <v>200000</v>
      </c>
      <c r="D742" s="186">
        <v>87497.42</v>
      </c>
      <c r="E742" s="187"/>
    </row>
    <row r="743" spans="1:8" ht="15.75" customHeight="1" thickBot="1">
      <c r="A743" s="211" t="s">
        <v>81</v>
      </c>
      <c r="B743" s="212">
        <f>SUM(B744)</f>
        <v>1000000</v>
      </c>
      <c r="C743" s="212">
        <f>SUM(C744)</f>
        <v>1000000</v>
      </c>
      <c r="D743" s="212">
        <f>SUM(D744)</f>
        <v>949855.44</v>
      </c>
      <c r="E743" s="213">
        <f>SUM(D743/C743*100)</f>
        <v>94.985544</v>
      </c>
      <c r="F743" s="11">
        <f>SUM(B743)</f>
        <v>1000000</v>
      </c>
      <c r="G743" s="11">
        <f>SUM(C743)</f>
        <v>1000000</v>
      </c>
      <c r="H743" s="11">
        <f>SUM(D743)</f>
        <v>949855.44</v>
      </c>
    </row>
    <row r="744" spans="1:5" s="177" customFormat="1" ht="15.75" customHeight="1" thickBot="1">
      <c r="A744" s="185" t="s">
        <v>505</v>
      </c>
      <c r="B744" s="186">
        <v>1000000</v>
      </c>
      <c r="C744" s="186">
        <v>1000000</v>
      </c>
      <c r="D744" s="186">
        <v>949855.44</v>
      </c>
      <c r="E744" s="187"/>
    </row>
    <row r="745" spans="1:8" ht="15.75" customHeight="1" thickBot="1">
      <c r="A745" s="211" t="s">
        <v>158</v>
      </c>
      <c r="B745" s="212">
        <f>SUM(B746:B748)</f>
        <v>0</v>
      </c>
      <c r="C745" s="212">
        <f>SUM(C746:C748)</f>
        <v>0</v>
      </c>
      <c r="D745" s="212">
        <f>SUM(D746:D748)</f>
        <v>352204516.18</v>
      </c>
      <c r="E745" s="213" t="s">
        <v>91</v>
      </c>
      <c r="F745" s="11">
        <f>SUM(B745)</f>
        <v>0</v>
      </c>
      <c r="G745" s="11">
        <f>SUM(C745)</f>
        <v>0</v>
      </c>
      <c r="H745" s="11">
        <f>SUM(D745)</f>
        <v>352204516.18</v>
      </c>
    </row>
    <row r="746" spans="1:5" s="177" customFormat="1" ht="15.75" customHeight="1">
      <c r="A746" s="174" t="s">
        <v>506</v>
      </c>
      <c r="B746" s="175">
        <v>0</v>
      </c>
      <c r="C746" s="175">
        <v>0</v>
      </c>
      <c r="D746" s="175">
        <v>956233</v>
      </c>
      <c r="E746" s="176"/>
    </row>
    <row r="747" spans="1:5" s="177" customFormat="1" ht="15.75" customHeight="1">
      <c r="A747" s="174" t="s">
        <v>507</v>
      </c>
      <c r="B747" s="175">
        <v>0</v>
      </c>
      <c r="C747" s="175">
        <v>0</v>
      </c>
      <c r="D747" s="175">
        <v>1692710.38</v>
      </c>
      <c r="E747" s="176"/>
    </row>
    <row r="748" spans="1:5" s="177" customFormat="1" ht="15.75" customHeight="1" thickBot="1">
      <c r="A748" s="185" t="s">
        <v>508</v>
      </c>
      <c r="B748" s="186">
        <v>0</v>
      </c>
      <c r="C748" s="186">
        <v>0</v>
      </c>
      <c r="D748" s="186">
        <v>349555572.8</v>
      </c>
      <c r="E748" s="187"/>
    </row>
    <row r="749" spans="1:8" ht="15.75" customHeight="1" thickBot="1">
      <c r="A749" s="211" t="s">
        <v>82</v>
      </c>
      <c r="B749" s="212">
        <f>SUM(B750:B751)</f>
        <v>250000</v>
      </c>
      <c r="C749" s="212">
        <f>SUM(C750:C751)</f>
        <v>3366000</v>
      </c>
      <c r="D749" s="212">
        <f>SUM(D750:D751)</f>
        <v>2950025.49</v>
      </c>
      <c r="E749" s="213">
        <f>SUM(D749/C749*100)</f>
        <v>87.64187433155081</v>
      </c>
      <c r="F749" s="11">
        <f>SUM(B749)</f>
        <v>250000</v>
      </c>
      <c r="G749" s="11">
        <f>SUM(C749)</f>
        <v>3366000</v>
      </c>
      <c r="H749" s="11">
        <f>SUM(D749)</f>
        <v>2950025.49</v>
      </c>
    </row>
    <row r="750" spans="1:5" s="177" customFormat="1" ht="15.75" customHeight="1">
      <c r="A750" s="174" t="s">
        <v>509</v>
      </c>
      <c r="B750" s="175">
        <v>200000</v>
      </c>
      <c r="C750" s="175">
        <v>3316000</v>
      </c>
      <c r="D750" s="175">
        <v>2950025.49</v>
      </c>
      <c r="E750" s="176"/>
    </row>
    <row r="751" spans="1:5" s="177" customFormat="1" ht="15.75" customHeight="1" thickBot="1">
      <c r="A751" s="185" t="s">
        <v>510</v>
      </c>
      <c r="B751" s="186">
        <v>50000</v>
      </c>
      <c r="C751" s="186">
        <v>50000</v>
      </c>
      <c r="D751" s="186">
        <v>0</v>
      </c>
      <c r="E751" s="187"/>
    </row>
    <row r="752" spans="1:8" ht="15.75" customHeight="1" thickBot="1">
      <c r="A752" s="211" t="s">
        <v>83</v>
      </c>
      <c r="B752" s="212">
        <f>SUM(B753)</f>
        <v>0</v>
      </c>
      <c r="C752" s="212">
        <f>SUM(C753)</f>
        <v>909100</v>
      </c>
      <c r="D752" s="212">
        <f>SUM(D753)</f>
        <v>909069</v>
      </c>
      <c r="E752" s="213">
        <f>SUM(D752/C752*100)</f>
        <v>99.99659003409967</v>
      </c>
      <c r="F752" s="11">
        <f>SUM(B752)</f>
        <v>0</v>
      </c>
      <c r="G752" s="11">
        <f>SUM(C752)</f>
        <v>909100</v>
      </c>
      <c r="H752" s="11">
        <f>SUM(D752)</f>
        <v>909069</v>
      </c>
    </row>
    <row r="753" spans="1:5" ht="15.75" customHeight="1" thickBot="1">
      <c r="A753" s="216" t="s">
        <v>511</v>
      </c>
      <c r="B753" s="47">
        <v>0</v>
      </c>
      <c r="C753" s="47">
        <v>909100</v>
      </c>
      <c r="D753" s="47">
        <v>909069</v>
      </c>
      <c r="E753" s="121"/>
    </row>
    <row r="754" spans="1:8" ht="15.75" customHeight="1" thickBot="1">
      <c r="A754" s="211" t="s">
        <v>45</v>
      </c>
      <c r="B754" s="212">
        <f>SUM(B755:B763)</f>
        <v>15118700</v>
      </c>
      <c r="C754" s="212">
        <f>SUM(C755:C763)</f>
        <v>22085737.47</v>
      </c>
      <c r="D754" s="212">
        <f>SUM(D755:D763)</f>
        <v>0</v>
      </c>
      <c r="E754" s="213">
        <f>SUM(D754/C754*100)</f>
        <v>0</v>
      </c>
      <c r="F754" s="11">
        <f>SUM(B754)</f>
        <v>15118700</v>
      </c>
      <c r="G754" s="11">
        <f>SUM(C754)</f>
        <v>22085737.47</v>
      </c>
      <c r="H754" s="11">
        <f>SUM(D754)</f>
        <v>0</v>
      </c>
    </row>
    <row r="755" spans="1:5" ht="15.75" customHeight="1">
      <c r="A755" s="45" t="s">
        <v>512</v>
      </c>
      <c r="B755" s="46">
        <v>9498000</v>
      </c>
      <c r="C755" s="46">
        <v>11556410.49</v>
      </c>
      <c r="D755" s="46">
        <v>0</v>
      </c>
      <c r="E755" s="62"/>
    </row>
    <row r="756" spans="1:5" ht="15.75" customHeight="1">
      <c r="A756" s="45" t="s">
        <v>742</v>
      </c>
      <c r="B756" s="46">
        <v>0</v>
      </c>
      <c r="C756" s="46">
        <v>1454126.98</v>
      </c>
      <c r="D756" s="46">
        <v>0</v>
      </c>
      <c r="E756" s="62"/>
    </row>
    <row r="757" spans="1:5" ht="15.75" customHeight="1">
      <c r="A757" s="45" t="s">
        <v>513</v>
      </c>
      <c r="B757" s="46">
        <v>1130000</v>
      </c>
      <c r="C757" s="46">
        <v>1486800</v>
      </c>
      <c r="D757" s="46">
        <v>0</v>
      </c>
      <c r="E757" s="62"/>
    </row>
    <row r="758" spans="1:5" ht="15.75" customHeight="1">
      <c r="A758" s="45" t="s">
        <v>514</v>
      </c>
      <c r="B758" s="46">
        <v>1400000</v>
      </c>
      <c r="C758" s="46">
        <v>411600</v>
      </c>
      <c r="D758" s="46">
        <v>0</v>
      </c>
      <c r="E758" s="62"/>
    </row>
    <row r="759" spans="1:5" ht="15.75" customHeight="1">
      <c r="A759" s="45" t="s">
        <v>515</v>
      </c>
      <c r="B759" s="46">
        <v>1900000</v>
      </c>
      <c r="C759" s="46">
        <v>6972300</v>
      </c>
      <c r="D759" s="46">
        <v>0</v>
      </c>
      <c r="E759" s="62"/>
    </row>
    <row r="760" spans="1:5" ht="15.75" customHeight="1">
      <c r="A760" s="45" t="s">
        <v>516</v>
      </c>
      <c r="B760" s="46">
        <v>770000</v>
      </c>
      <c r="C760" s="46">
        <v>171400</v>
      </c>
      <c r="D760" s="46">
        <v>0</v>
      </c>
      <c r="E760" s="62"/>
    </row>
    <row r="761" spans="1:5" ht="15.75" customHeight="1">
      <c r="A761" s="45" t="s">
        <v>517</v>
      </c>
      <c r="B761" s="46">
        <v>100000</v>
      </c>
      <c r="C761" s="46">
        <v>14000</v>
      </c>
      <c r="D761" s="46">
        <v>0</v>
      </c>
      <c r="E761" s="62"/>
    </row>
    <row r="762" spans="1:6" ht="15.75" customHeight="1">
      <c r="A762" s="9" t="s">
        <v>518</v>
      </c>
      <c r="B762" s="10">
        <v>120700</v>
      </c>
      <c r="C762" s="10">
        <v>19100</v>
      </c>
      <c r="D762" s="10">
        <v>0</v>
      </c>
      <c r="E762" s="62"/>
      <c r="F762" s="11"/>
    </row>
    <row r="763" spans="1:6" s="16" customFormat="1" ht="15.75" customHeight="1" thickBot="1">
      <c r="A763" s="63" t="s">
        <v>519</v>
      </c>
      <c r="B763" s="48">
        <v>200000</v>
      </c>
      <c r="C763" s="48">
        <v>0</v>
      </c>
      <c r="D763" s="48">
        <v>0</v>
      </c>
      <c r="E763" s="121"/>
      <c r="F763" s="12"/>
    </row>
    <row r="764" spans="1:8" s="16" customFormat="1" ht="15.75" customHeight="1">
      <c r="A764" s="165" t="s">
        <v>97</v>
      </c>
      <c r="B764" s="166">
        <v>173328700</v>
      </c>
      <c r="C764" s="166">
        <v>275281140.7</v>
      </c>
      <c r="D764" s="166">
        <v>571496855.45</v>
      </c>
      <c r="E764" s="167">
        <f>SUM(D764/C764*100)</f>
        <v>207.6047977702964</v>
      </c>
      <c r="F764" s="12">
        <f>SUM(F237:F763)</f>
        <v>173328700</v>
      </c>
      <c r="G764" s="12">
        <f>SUM(G237:G763)</f>
        <v>275281140.6999999</v>
      </c>
      <c r="H764" s="12">
        <f>SUM(H237:H763)</f>
        <v>571496855.45</v>
      </c>
    </row>
    <row r="765" spans="1:5" s="16" customFormat="1" ht="15.75" customHeight="1" thickBot="1">
      <c r="A765" s="13" t="s">
        <v>520</v>
      </c>
      <c r="B765" s="14">
        <v>0</v>
      </c>
      <c r="C765" s="14">
        <v>0</v>
      </c>
      <c r="D765" s="14">
        <f>SUM(D745)</f>
        <v>352204516.18</v>
      </c>
      <c r="E765" s="126" t="s">
        <v>91</v>
      </c>
    </row>
    <row r="766" spans="1:5" s="25" customFormat="1" ht="15.75" customHeight="1" thickBot="1">
      <c r="A766" s="129" t="s">
        <v>98</v>
      </c>
      <c r="B766" s="130">
        <f>SUM(B764:B765)</f>
        <v>173328700</v>
      </c>
      <c r="C766" s="130">
        <f>SUM(C764:C765)</f>
        <v>275281140.7</v>
      </c>
      <c r="D766" s="130">
        <f>SUM(D764-D765)</f>
        <v>219292339.27000004</v>
      </c>
      <c r="E766" s="117">
        <f>SUM(D766/C766*100)</f>
        <v>79.66122877592393</v>
      </c>
    </row>
    <row r="767" spans="1:5" s="31" customFormat="1" ht="15.75" customHeight="1">
      <c r="A767" s="32"/>
      <c r="B767" s="33"/>
      <c r="C767" s="33"/>
      <c r="D767" s="33"/>
      <c r="E767" s="34"/>
    </row>
    <row r="768" spans="1:6" s="17" customFormat="1" ht="15.75" customHeight="1" thickBot="1">
      <c r="A768" s="28"/>
      <c r="B768" s="29"/>
      <c r="C768" s="29"/>
      <c r="D768" s="29"/>
      <c r="E768" s="30"/>
      <c r="F768" s="35"/>
    </row>
    <row r="769" spans="1:5" s="17" customFormat="1" ht="15.75" customHeight="1" thickBot="1">
      <c r="A769" s="131" t="s">
        <v>86</v>
      </c>
      <c r="B769" s="132">
        <f>SUM(B230-B766)</f>
        <v>-12480000</v>
      </c>
      <c r="C769" s="132">
        <f>SUM(C228-C764)</f>
        <v>-78006100</v>
      </c>
      <c r="D769" s="132">
        <f>SUM(D230-D766)</f>
        <v>-9504614.430000067</v>
      </c>
      <c r="E769" s="133"/>
    </row>
    <row r="770" spans="1:5" s="17" customFormat="1" ht="15.75" customHeight="1" thickBot="1">
      <c r="A770" s="36"/>
      <c r="B770" s="19"/>
      <c r="C770" s="19"/>
      <c r="D770" s="19"/>
      <c r="E770" s="20"/>
    </row>
    <row r="771" spans="1:5" s="17" customFormat="1" ht="15.75" customHeight="1">
      <c r="A771" s="156" t="s">
        <v>15</v>
      </c>
      <c r="B771" s="158" t="s">
        <v>90</v>
      </c>
      <c r="C771" s="158" t="s">
        <v>16</v>
      </c>
      <c r="D771" s="158" t="s">
        <v>4</v>
      </c>
      <c r="E771" s="158"/>
    </row>
    <row r="772" spans="1:5" s="17" customFormat="1" ht="15.75" customHeight="1" thickBot="1">
      <c r="A772" s="157" t="s">
        <v>1</v>
      </c>
      <c r="B772" s="159" t="s">
        <v>18</v>
      </c>
      <c r="C772" s="159" t="s">
        <v>18</v>
      </c>
      <c r="D772" s="159" t="s">
        <v>19</v>
      </c>
      <c r="E772" s="159"/>
    </row>
    <row r="773" spans="1:5" ht="15.75" customHeight="1">
      <c r="A773" s="45" t="s">
        <v>85</v>
      </c>
      <c r="B773" s="46">
        <v>0</v>
      </c>
      <c r="C773" s="46">
        <v>65526100</v>
      </c>
      <c r="D773" s="46">
        <v>-3174012.25</v>
      </c>
      <c r="E773" s="62"/>
    </row>
    <row r="774" spans="1:5" ht="15.75" customHeight="1">
      <c r="A774" s="63" t="s">
        <v>126</v>
      </c>
      <c r="B774" s="48">
        <v>14068000</v>
      </c>
      <c r="C774" s="48">
        <v>14068000</v>
      </c>
      <c r="D774" s="48">
        <v>14067396</v>
      </c>
      <c r="E774" s="62"/>
    </row>
    <row r="775" spans="1:6" ht="15.75" customHeight="1">
      <c r="A775" s="9" t="s">
        <v>159</v>
      </c>
      <c r="B775" s="10">
        <v>-1588000</v>
      </c>
      <c r="C775" s="10">
        <f>SUM(A775:B775)</f>
        <v>-1588000</v>
      </c>
      <c r="D775" s="10">
        <v>-1360919.2</v>
      </c>
      <c r="E775" s="141"/>
      <c r="F775" s="11"/>
    </row>
    <row r="776" spans="1:6" ht="29.25" thickBot="1">
      <c r="A776" s="155" t="s">
        <v>146</v>
      </c>
      <c r="B776" s="154">
        <v>0</v>
      </c>
      <c r="C776" s="154">
        <v>0</v>
      </c>
      <c r="D776" s="154">
        <v>-27850.12</v>
      </c>
      <c r="E776" s="126"/>
      <c r="F776" s="11"/>
    </row>
    <row r="777" spans="1:5" s="1" customFormat="1" ht="15.75" customHeight="1" thickBot="1">
      <c r="A777" s="134" t="s">
        <v>15</v>
      </c>
      <c r="B777" s="128">
        <f>SUM(B773:B776)</f>
        <v>12480000</v>
      </c>
      <c r="C777" s="128">
        <f>SUM(C773:C775)</f>
        <v>78006100</v>
      </c>
      <c r="D777" s="128">
        <f>SUM(D773:D776)</f>
        <v>9504614.430000002</v>
      </c>
      <c r="E777" s="117"/>
    </row>
    <row r="779" ht="15.75" customHeight="1">
      <c r="A779" s="178" t="s">
        <v>763</v>
      </c>
    </row>
    <row r="780" ht="15.75" customHeight="1" thickBot="1"/>
    <row r="781" spans="1:2" ht="15.75" customHeight="1" thickBot="1">
      <c r="A781" s="183" t="s">
        <v>764</v>
      </c>
      <c r="B781" s="188" t="s">
        <v>747</v>
      </c>
    </row>
    <row r="782" spans="1:2" ht="15.75" customHeight="1">
      <c r="A782" s="45" t="s">
        <v>748</v>
      </c>
      <c r="B782" s="62">
        <v>111961.49</v>
      </c>
    </row>
    <row r="783" spans="1:2" ht="15.75" customHeight="1">
      <c r="A783" s="9" t="s">
        <v>749</v>
      </c>
      <c r="B783" s="141">
        <v>956233</v>
      </c>
    </row>
    <row r="784" spans="1:2" ht="15.75" customHeight="1">
      <c r="A784" s="9" t="s">
        <v>750</v>
      </c>
      <c r="B784" s="141">
        <v>1196.19</v>
      </c>
    </row>
    <row r="785" spans="1:2" ht="15.75" customHeight="1">
      <c r="A785" s="9" t="s">
        <v>751</v>
      </c>
      <c r="B785" s="141">
        <v>-868091</v>
      </c>
    </row>
    <row r="786" spans="1:2" ht="15.75" customHeight="1" thickBot="1">
      <c r="A786" s="63" t="s">
        <v>752</v>
      </c>
      <c r="B786" s="248">
        <v>-108.4</v>
      </c>
    </row>
    <row r="787" spans="1:2" ht="15.75" customHeight="1" thickBot="1">
      <c r="A787" s="183" t="s">
        <v>765</v>
      </c>
      <c r="B787" s="188">
        <f>SUM(B782:B786)</f>
        <v>201191.27999999994</v>
      </c>
    </row>
    <row r="788" spans="1:2" ht="15.75" customHeight="1">
      <c r="A788" s="177" t="s">
        <v>766</v>
      </c>
      <c r="B788" s="251"/>
    </row>
    <row r="789" spans="1:2" ht="15.75" customHeight="1">
      <c r="A789" s="177" t="s">
        <v>753</v>
      </c>
      <c r="B789" s="251"/>
    </row>
    <row r="790" spans="1:2" ht="15.75" customHeight="1">
      <c r="A790" s="214" t="s">
        <v>767</v>
      </c>
      <c r="B790" s="181">
        <v>10000</v>
      </c>
    </row>
    <row r="791" spans="1:2" ht="15.75" customHeight="1">
      <c r="A791" s="214" t="s">
        <v>768</v>
      </c>
      <c r="B791" s="181">
        <v>338415</v>
      </c>
    </row>
    <row r="792" spans="1:2" ht="15.75" customHeight="1">
      <c r="A792" s="214" t="s">
        <v>769</v>
      </c>
      <c r="B792" s="181">
        <v>313240</v>
      </c>
    </row>
    <row r="793" spans="1:2" ht="15.75" customHeight="1">
      <c r="A793" s="214" t="s">
        <v>770</v>
      </c>
      <c r="B793" s="181">
        <v>3924</v>
      </c>
    </row>
    <row r="794" spans="1:2" ht="15.75" customHeight="1">
      <c r="A794" s="214" t="s">
        <v>773</v>
      </c>
      <c r="B794" s="181">
        <v>22937</v>
      </c>
    </row>
    <row r="795" spans="1:2" ht="15.75" customHeight="1">
      <c r="A795" s="214" t="s">
        <v>771</v>
      </c>
      <c r="B795" s="181">
        <v>101075</v>
      </c>
    </row>
    <row r="796" spans="1:2" ht="15.75" customHeight="1" thickBot="1">
      <c r="A796" s="252" t="s">
        <v>772</v>
      </c>
      <c r="B796" s="231">
        <v>78500</v>
      </c>
    </row>
    <row r="797" spans="1:2" ht="15.75" customHeight="1">
      <c r="A797" s="215" t="s">
        <v>754</v>
      </c>
      <c r="B797" s="175">
        <f>SUM(B790:B796)</f>
        <v>868091</v>
      </c>
    </row>
    <row r="798" ht="15.75" customHeight="1" thickBot="1"/>
    <row r="799" spans="1:2" ht="15.75" customHeight="1" thickBot="1">
      <c r="A799" s="183" t="s">
        <v>774</v>
      </c>
      <c r="B799" s="188" t="s">
        <v>747</v>
      </c>
    </row>
    <row r="800" spans="1:2" ht="15.75" customHeight="1">
      <c r="A800" s="9" t="s">
        <v>775</v>
      </c>
      <c r="B800" s="141" t="s">
        <v>747</v>
      </c>
    </row>
    <row r="801" spans="1:2" ht="15.75" customHeight="1">
      <c r="A801" s="9" t="s">
        <v>755</v>
      </c>
      <c r="B801" s="141">
        <v>220045.09</v>
      </c>
    </row>
    <row r="802" spans="1:2" ht="15.75" customHeight="1">
      <c r="A802" s="9" t="s">
        <v>776</v>
      </c>
      <c r="B802" s="141">
        <v>47312.51</v>
      </c>
    </row>
    <row r="803" spans="1:2" ht="15.75" customHeight="1">
      <c r="A803" s="9" t="s">
        <v>756</v>
      </c>
      <c r="B803" s="141">
        <v>32551.49</v>
      </c>
    </row>
    <row r="804" spans="1:2" ht="15.75" customHeight="1">
      <c r="A804" s="9" t="s">
        <v>757</v>
      </c>
      <c r="B804" s="141">
        <v>23730</v>
      </c>
    </row>
    <row r="805" spans="1:2" ht="15.75" customHeight="1">
      <c r="A805" s="9" t="s">
        <v>758</v>
      </c>
      <c r="B805" s="141">
        <v>1530</v>
      </c>
    </row>
    <row r="806" spans="1:3" ht="15.75" customHeight="1">
      <c r="A806" s="9" t="s">
        <v>777</v>
      </c>
      <c r="B806" s="141">
        <v>-85000</v>
      </c>
      <c r="C806" s="249" t="s">
        <v>778</v>
      </c>
    </row>
    <row r="807" spans="1:3" ht="15.75" customHeight="1">
      <c r="A807" s="9" t="s">
        <v>779</v>
      </c>
      <c r="B807" s="141">
        <v>-100000</v>
      </c>
      <c r="C807" s="249" t="s">
        <v>780</v>
      </c>
    </row>
    <row r="808" spans="1:2" ht="15.75" customHeight="1">
      <c r="A808" s="9" t="s">
        <v>781</v>
      </c>
      <c r="B808" s="141">
        <v>43584.63</v>
      </c>
    </row>
    <row r="809" spans="1:2" ht="15.75" customHeight="1">
      <c r="A809" s="9" t="s">
        <v>759</v>
      </c>
      <c r="B809" s="141">
        <v>30997.25</v>
      </c>
    </row>
    <row r="810" spans="1:2" ht="15.75" customHeight="1">
      <c r="A810" s="9" t="s">
        <v>760</v>
      </c>
      <c r="B810" s="141">
        <v>35184.5</v>
      </c>
    </row>
    <row r="811" spans="1:2" ht="15.75" customHeight="1" thickBot="1">
      <c r="A811" s="9" t="s">
        <v>761</v>
      </c>
      <c r="B811" s="141">
        <v>3300</v>
      </c>
    </row>
    <row r="812" spans="1:2" ht="15.75" customHeight="1" thickBot="1">
      <c r="A812" s="183" t="s">
        <v>782</v>
      </c>
      <c r="B812" s="188">
        <f>SUM(B801:B811)</f>
        <v>253235.46999999997</v>
      </c>
    </row>
    <row r="813" ht="15.75" customHeight="1" thickBot="1"/>
    <row r="814" spans="1:2" ht="15.75" customHeight="1" thickBot="1">
      <c r="A814" s="183" t="s">
        <v>783</v>
      </c>
      <c r="B814" s="188" t="s">
        <v>747</v>
      </c>
    </row>
    <row r="815" spans="1:2" ht="15.75" customHeight="1">
      <c r="A815" s="45" t="s">
        <v>755</v>
      </c>
      <c r="B815" s="62">
        <v>2952763.26</v>
      </c>
    </row>
    <row r="816" spans="1:2" ht="15.75" customHeight="1">
      <c r="A816" s="9" t="s">
        <v>786</v>
      </c>
      <c r="B816" s="141">
        <v>1474520</v>
      </c>
    </row>
    <row r="817" spans="1:2" ht="15.75" customHeight="1">
      <c r="A817" s="9" t="s">
        <v>762</v>
      </c>
      <c r="B817" s="141">
        <v>17010.01</v>
      </c>
    </row>
    <row r="818" spans="1:2" ht="15.75" customHeight="1" thickBot="1">
      <c r="A818" s="63" t="s">
        <v>752</v>
      </c>
      <c r="B818" s="248">
        <v>-50.8</v>
      </c>
    </row>
    <row r="819" spans="1:2" ht="15.75" customHeight="1" thickBot="1">
      <c r="A819" s="183" t="s">
        <v>784</v>
      </c>
      <c r="B819" s="188">
        <f>SUM(B815:B818)</f>
        <v>4444242.47</v>
      </c>
    </row>
    <row r="820" ht="15.75" customHeight="1" thickBot="1"/>
    <row r="821" spans="1:2" ht="15.75" customHeight="1" thickBot="1">
      <c r="A821" s="183" t="s">
        <v>785</v>
      </c>
      <c r="B821" s="188" t="s">
        <v>747</v>
      </c>
    </row>
    <row r="822" spans="1:2" ht="15.75" customHeight="1">
      <c r="A822" s="218" t="s">
        <v>755</v>
      </c>
      <c r="B822" s="125">
        <v>2414375.87</v>
      </c>
    </row>
    <row r="823" spans="1:2" ht="15.75" customHeight="1">
      <c r="A823" s="9" t="s">
        <v>762</v>
      </c>
      <c r="B823" s="141">
        <v>12132.08</v>
      </c>
    </row>
    <row r="824" spans="1:2" ht="15.75" customHeight="1" thickBot="1">
      <c r="A824" s="220" t="s">
        <v>752</v>
      </c>
      <c r="B824" s="250">
        <v>0</v>
      </c>
    </row>
    <row r="825" spans="1:2" ht="15.75" customHeight="1" thickBot="1">
      <c r="A825" s="253" t="s">
        <v>787</v>
      </c>
      <c r="B825" s="254">
        <f>SUM(B822:B824)</f>
        <v>2426507.95</v>
      </c>
    </row>
  </sheetData>
  <sheetProtection/>
  <mergeCells count="1">
    <mergeCell ref="A45:A4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73" r:id="rId1"/>
  <headerFooter alignWithMargins="0">
    <oddHeader>&amp;R&amp;P</oddHeader>
  </headerFooter>
  <rowBreaks count="18" manualBreakCount="18">
    <brk id="43" max="4" man="1"/>
    <brk id="84" max="4" man="1"/>
    <brk id="124" max="4" man="1"/>
    <brk id="166" max="4" man="1"/>
    <brk id="208" max="4" man="1"/>
    <brk id="249" max="4" man="1"/>
    <brk id="292" max="4" man="1"/>
    <brk id="334" max="4" man="1"/>
    <brk id="376" max="4" man="1"/>
    <brk id="418" max="4" man="1"/>
    <brk id="460" max="4" man="1"/>
    <brk id="501" max="4" man="1"/>
    <brk id="545" max="4" man="1"/>
    <brk id="586" max="4" man="1"/>
    <brk id="629" max="4" man="1"/>
    <brk id="670" max="4" man="1"/>
    <brk id="711" max="4" man="1"/>
    <brk id="75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Velké Meziříčí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Květuše Žáková</dc:creator>
  <cp:keywords/>
  <dc:description/>
  <cp:lastModifiedBy>Pólová Pavla Ing.</cp:lastModifiedBy>
  <cp:lastPrinted>2013-05-22T07:14:15Z</cp:lastPrinted>
  <dcterms:created xsi:type="dcterms:W3CDTF">2004-04-21T06:41:00Z</dcterms:created>
  <dcterms:modified xsi:type="dcterms:W3CDTF">2013-05-22T07:14:37Z</dcterms:modified>
  <cp:category/>
  <cp:version/>
  <cp:contentType/>
  <cp:contentStatus/>
</cp:coreProperties>
</file>