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'List1'!$A$1:$D$153</definedName>
  </definedNames>
  <calcPr fullCalcOnLoad="1"/>
</workbook>
</file>

<file path=xl/sharedStrings.xml><?xml version="1.0" encoding="utf-8"?>
<sst xmlns="http://schemas.openxmlformats.org/spreadsheetml/2006/main" count="154" uniqueCount="145">
  <si>
    <t>Finanční vypořádání a finanční situace obce</t>
  </si>
  <si>
    <t>Kč</t>
  </si>
  <si>
    <t>a)     Příjmy v rámci finančního vypořádání</t>
  </si>
  <si>
    <t xml:space="preserve">půjčky poskytnuté právnickým osobám - SKI Klub                      </t>
  </si>
  <si>
    <t>Rozdělení zdrojů po finančním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</si>
  <si>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</si>
  <si>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</si>
  <si>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</si>
  <si>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</si>
  <si>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pasivní finanční vypořádání s obcemi</t>
  </si>
  <si>
    <t xml:space="preserve"> pasivní finanční vypořádání s PO zřízenými obcí </t>
  </si>
  <si>
    <t>sociální fond</t>
  </si>
  <si>
    <t>fond rozvoje bydlení</t>
  </si>
  <si>
    <t xml:space="preserve"> přijaté přechodné výpomoci - Fond rozvoje bydlení</t>
  </si>
  <si>
    <t xml:space="preserve"> přijaté půjčky</t>
  </si>
  <si>
    <t>pozn.</t>
  </si>
  <si>
    <t>b)    Výdaje v rámci finančního vypořádání</t>
  </si>
  <si>
    <t xml:space="preserve">2)     Zdroje na běžném účtu po FV celkem                                                                  </t>
  </si>
  <si>
    <t>5)     Stav poskytnutých nesplacených půjček a PV celkem</t>
  </si>
  <si>
    <t>Text</t>
  </si>
  <si>
    <t>Poznámka</t>
  </si>
  <si>
    <t>4)     Stav přijatých nesplac. úvěrů, PV a půjček celkem</t>
  </si>
  <si>
    <t xml:space="preserve"> aktivní vypořádání s hosp.činností - převod zisku</t>
  </si>
  <si>
    <t xml:space="preserve">poskytnuté přechodné výpomoci      </t>
  </si>
  <si>
    <t>půjčky občanům (FRB)</t>
  </si>
  <si>
    <t>půjčky zaměstnacům (soc.fond)</t>
  </si>
  <si>
    <t>3)     Stavy finančních fondů obce celkem</t>
  </si>
  <si>
    <t xml:space="preserve"> přijaté úvěry - zůst.nesplacených úvěrů</t>
  </si>
  <si>
    <t xml:space="preserve">Odbor výstavby: 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</si>
  <si>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</si>
  <si>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</si>
  <si>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</si>
  <si>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</si>
  <si>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</si>
  <si>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 xml:space="preserve">  </t>
  </si>
  <si>
    <t>fond TS+bank.poplatky</t>
  </si>
  <si>
    <t>fond příjmy z pronájmů</t>
  </si>
  <si>
    <t>Finanční vypořádání a rozdělení zdrojů po FV za rok 2012</t>
  </si>
  <si>
    <t>1)    Stav finančních prostředků k 31.12.2012</t>
  </si>
  <si>
    <t xml:space="preserve"> - zůstatky účtů 231 k 31.12.2012</t>
  </si>
  <si>
    <t xml:space="preserve"> -FP ke zhodnocení (podílové listy + zajištěný fond)</t>
  </si>
  <si>
    <t xml:space="preserve"> vratky dotací do státního rozpočtu </t>
  </si>
  <si>
    <t xml:space="preserve"> pasivní finanční vypořádání se SR</t>
  </si>
  <si>
    <t xml:space="preserve"> pasivní vypořádání se sociálním fondem</t>
  </si>
  <si>
    <t xml:space="preserve"> ostatní výdaje v rámci FV - ze ZBÚ na fond TS</t>
  </si>
  <si>
    <t>nájem Agados</t>
  </si>
  <si>
    <t>Výsledek HOČ k 31.12.2012 (příjem v r. 2013)</t>
  </si>
  <si>
    <t>zařazeno v RS 2013  8 mil.Kč</t>
  </si>
  <si>
    <t>Převod neprofinancovaných závazků z r. 2012</t>
  </si>
  <si>
    <t xml:space="preserve">               - činnosti zajišťované odborem ŽP</t>
  </si>
  <si>
    <t>Odbor životního prostředí:</t>
  </si>
  <si>
    <t xml:space="preserve">               - prevence vzniku odpadů</t>
  </si>
  <si>
    <t>Celkem převod závazků z r. 2012</t>
  </si>
  <si>
    <t>Volné zdroje k rozdělení celkem  v r. 2013</t>
  </si>
  <si>
    <t>Požadavky z volných zdrojů na rok 2013</t>
  </si>
  <si>
    <t xml:space="preserve"> - rozpočet m.č. Mostiště (dorovnání rozdílu do rozpočtu 2013)</t>
  </si>
  <si>
    <t xml:space="preserve"> - rozpočet m.č. Lhotky (dorovnání rozdílu do rozpočtu 2013)</t>
  </si>
  <si>
    <t xml:space="preserve"> - rozpočet m.č. Hrbov (dorovnání rozdílu do rozpočtu 2013)</t>
  </si>
  <si>
    <t xml:space="preserve"> - rozpočet m.č. Olší (dorovnání rozdílu do rozpočtu 2013)</t>
  </si>
  <si>
    <t xml:space="preserve"> aktivní vypořádáni se soc.fondem </t>
  </si>
  <si>
    <t xml:space="preserve"> aktivní vypořádání s fondem odpisů</t>
  </si>
  <si>
    <t xml:space="preserve"> další příjmy v rámci FV </t>
  </si>
  <si>
    <t xml:space="preserve"> pasivní vypořádání s HC</t>
  </si>
  <si>
    <t>Odbor správní:</t>
  </si>
  <si>
    <t xml:space="preserve"> -projekt "Efektivnost…" - převod nevyčerpané dotace z r.2012</t>
  </si>
  <si>
    <t xml:space="preserve"> -projekt "Efektivnost…" - převod nevyčerp.vl.zdrojů z r.2012</t>
  </si>
  <si>
    <t xml:space="preserve"> -projekt "Vzdělávání…" - převod nevyčerpané dotace z r.2012</t>
  </si>
  <si>
    <t xml:space="preserve"> -projekt "Vzdělávání…" - převod nevyčerp.vl.zdrojů z r.2012</t>
  </si>
  <si>
    <t xml:space="preserve"> -projekt "Centrum zaměstnanosti …"-převod nevyč.dot. z r.2012</t>
  </si>
  <si>
    <t>6)</t>
  </si>
  <si>
    <t>7)</t>
  </si>
  <si>
    <t>8)</t>
  </si>
  <si>
    <t>celkem  1 065 629,80 Kč</t>
  </si>
  <si>
    <t xml:space="preserve"> - srovnání skuteč.zisku HOČ na rozpočet (nižší skutečnost)</t>
  </si>
  <si>
    <t xml:space="preserve"> - repase oken spořitelny</t>
  </si>
  <si>
    <t xml:space="preserve"> - Agados Outulný - pozastávka z r. 2012</t>
  </si>
  <si>
    <t xml:space="preserve"> - okružní křižovatka Oslavická</t>
  </si>
  <si>
    <t>200 tis. v ZR již zařazeno</t>
  </si>
  <si>
    <t xml:space="preserve"> - archiv města v areálu Agados (TSVM)</t>
  </si>
  <si>
    <t xml:space="preserve"> - rozšíření Metropolitní sítě 2012</t>
  </si>
  <si>
    <t xml:space="preserve"> - doplnění neúčelové rezervy na původní výši 10 mil. Kč</t>
  </si>
  <si>
    <t xml:space="preserve"> + 839 tis.Kč po FV do f.TS</t>
  </si>
  <si>
    <t xml:space="preserve"> -  nevyčerp.dotace z r. 2012 na Pomocné analytické přehledy</t>
  </si>
  <si>
    <t>Odbor správy majetku a bytů:</t>
  </si>
  <si>
    <t xml:space="preserve"> - výkupy pozemků pro obchvat města, příp.rozšíření PZ Jidášky</t>
  </si>
  <si>
    <t>Odbor sociálních věcí a zdravotnictví:</t>
  </si>
  <si>
    <t xml:space="preserve"> - příspěvek na provoz nízkoprahového zařízení WELLMEZ</t>
  </si>
  <si>
    <t>závěry z prac.semináře ZM</t>
  </si>
  <si>
    <t>Odbor školství - náklady hrazené městem:</t>
  </si>
  <si>
    <t>Místní části</t>
  </si>
  <si>
    <t xml:space="preserve"> z rozpočtu m.č.- výdaje I.</t>
  </si>
  <si>
    <t xml:space="preserve"> - ZŠ Mostiště - nový povrch před školou</t>
  </si>
  <si>
    <t xml:space="preserve"> - MŠ Mostiště - plynový sporák s el.troubou</t>
  </si>
  <si>
    <t>z rozpočtu m.č.- výdaje I.</t>
  </si>
  <si>
    <t xml:space="preserve"> - MŠ Olší - oprava a zpevnění plochy na dvoře</t>
  </si>
  <si>
    <t xml:space="preserve"> - MŠ Olší - vysázení zahrady a živého plotu</t>
  </si>
  <si>
    <t xml:space="preserve"> - MŠ Olší - pergola u pískoviště</t>
  </si>
  <si>
    <t xml:space="preserve"> - MŠ Lhotky - reko vodoinstalace, odpadů a elektro</t>
  </si>
  <si>
    <t>Školy Velké Meziříčí</t>
  </si>
  <si>
    <t xml:space="preserve"> - ZŠ Komenského - výměna oken</t>
  </si>
  <si>
    <t>Zelená úsporám!!!</t>
  </si>
  <si>
    <t xml:space="preserve"> - ZŠ Sokolovská - oprava střechy</t>
  </si>
  <si>
    <t>zateplení a oprava střechy</t>
  </si>
  <si>
    <t xml:space="preserve"> - ZŠ Oslavická - malý jíídelní výtah pro MŠ</t>
  </si>
  <si>
    <t xml:space="preserve"> - ZŠ Oslavická - vstupní prostor zadláždění</t>
  </si>
  <si>
    <t xml:space="preserve"> - ZŠ Školní - malování, nátěry</t>
  </si>
  <si>
    <t xml:space="preserve"> - Speciální škola - výměna radiátorů</t>
  </si>
  <si>
    <t>Odbor výstavby:</t>
  </si>
  <si>
    <t>Příspěvky SVK Žďársko</t>
  </si>
  <si>
    <t xml:space="preserve"> - kanalizace Čechovy sady</t>
  </si>
  <si>
    <t xml:space="preserve"> - propojení vodovodu Zámecká, U Světlé</t>
  </si>
  <si>
    <t xml:space="preserve"> - kanalizace Ke Třem křížům</t>
  </si>
  <si>
    <t xml:space="preserve"> - vodovod Ke Třem křížům</t>
  </si>
  <si>
    <t xml:space="preserve"> - novostavba vodovodu Třebíčská</t>
  </si>
  <si>
    <t xml:space="preserve"> - rekonstrukce kanalizace Skřivanova, U Světlé</t>
  </si>
  <si>
    <t xml:space="preserve"> - rekonstrukce kanalizace Třebíčská</t>
  </si>
  <si>
    <t xml:space="preserve"> - kanalizace Potoky - PD</t>
  </si>
  <si>
    <t>Sběrný dvůr - areál TSVM - z dotace SFŽP</t>
  </si>
  <si>
    <t>Dotěsnění skládky - III. Etapa</t>
  </si>
  <si>
    <t>fond TSVM (zůst. 5 280 tis.Kč)</t>
  </si>
  <si>
    <t>Oprava komunikace a chodníků Skřivanova (po kanalizaci)</t>
  </si>
  <si>
    <t>Oprava komunikace  Ke Třem křížům po kanalizaci a vodovodu</t>
  </si>
  <si>
    <t>Protipovodňová opatření kanalizace Komenského</t>
  </si>
  <si>
    <t xml:space="preserve"> - Zateplení MŠ Čechova a Sokolovská (4620+4650-2*1700)</t>
  </si>
  <si>
    <t>Střecha radnice - dopnění vlast.podílu po potvrzení dotace</t>
  </si>
  <si>
    <t>700 tis. Kč - dotace z MK ?</t>
  </si>
  <si>
    <t>Dopravní hřiště - dokončení okruhu</t>
  </si>
  <si>
    <t>Oprava technologie chlazení na zimním stadionu</t>
  </si>
  <si>
    <t>Aktualizace rozpočtu PD Moráňský hřbitov</t>
  </si>
  <si>
    <t>Projektová dokumentace ÚR, DSP - navazující investice II/602</t>
  </si>
  <si>
    <t>Projektová dokumentace okružní křižovatka Oslavická - DSP</t>
  </si>
  <si>
    <t>Územní plán Petráveč - průmyslová zóna</t>
  </si>
  <si>
    <t>Územní plán Velké Meziříčí - změny</t>
  </si>
  <si>
    <t>Opravy chodníků a komunikací</t>
  </si>
  <si>
    <t>Okružní křižovatka Oslavická</t>
  </si>
  <si>
    <t>viz. rozbory místních částí</t>
  </si>
  <si>
    <t>Celkem požadavek na investice a opravy 2013</t>
  </si>
  <si>
    <t xml:space="preserve"> - odečtení akcí financ.z jiných zdrojů (označeno zeleně)</t>
  </si>
  <si>
    <t>Plánované akce z přebytku 2012</t>
  </si>
  <si>
    <t>Přebytek FP  k rozdělení do rozpočtu pro rok 2013</t>
  </si>
  <si>
    <t>částka upravena na zdroje FP</t>
  </si>
  <si>
    <t xml:space="preserve">Rezerva - zaokrouhlení </t>
  </si>
  <si>
    <t>Dotace na sport - rozdělení jednotlivým oddílům dle návrhu SK</t>
  </si>
  <si>
    <t>13.3.2013  Pavla Pólová - dle návrhu rady města</t>
  </si>
  <si>
    <t>Příloha k ZÚ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</si>
</sst>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</numFmts>
  <fonts count="5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u val="single"/>
      <sz val="12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i/>
      <sz val="9"/>
      <name val="Arial CE"/>
      <family val="2"/>
    </font>
    <font>
      <i/>
      <u val="single"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/>
    </xf>
    <xf numFmtId="49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3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49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9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right"/>
    </xf>
    <xf numFmtId="49" fontId="3" fillId="0" borderId="2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8" fillId="6" borderId="12" xfId="0" applyFont="1" applyFill="1" applyBorder="1" applyAlignment="1">
      <alignment/>
    </xf>
    <xf numFmtId="4" fontId="8" fillId="6" borderId="12" xfId="0" applyNumberFormat="1" applyFont="1" applyFill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/>
    </xf>
    <xf numFmtId="49" fontId="3" fillId="33" borderId="20" xfId="0" applyNumberFormat="1" applyFont="1" applyFill="1" applyBorder="1" applyAlignment="1">
      <alignment/>
    </xf>
    <xf numFmtId="49" fontId="3" fillId="33" borderId="24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50" fillId="33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1" fillId="0" borderId="31" xfId="0" applyFont="1" applyBorder="1" applyAlignment="1">
      <alignment/>
    </xf>
    <xf numFmtId="49" fontId="1" fillId="0" borderId="37" xfId="0" applyNumberFormat="1" applyFont="1" applyBorder="1" applyAlignment="1">
      <alignment/>
    </xf>
    <xf numFmtId="4" fontId="1" fillId="13" borderId="27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49" fontId="0" fillId="0" borderId="39" xfId="0" applyNumberFormat="1" applyBorder="1" applyAlignment="1">
      <alignment/>
    </xf>
    <xf numFmtId="49" fontId="0" fillId="0" borderId="37" xfId="0" applyNumberFormat="1" applyBorder="1" applyAlignment="1">
      <alignment horizontal="right"/>
    </xf>
    <xf numFmtId="0" fontId="10" fillId="0" borderId="10" xfId="0" applyFont="1" applyBorder="1" applyAlignment="1">
      <alignment/>
    </xf>
    <xf numFmtId="4" fontId="0" fillId="10" borderId="10" xfId="0" applyNumberForma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49" fontId="3" fillId="1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view="pageBreakPreview" zoomScaleSheetLayoutView="100" zoomScalePageLayoutView="0" workbookViewId="0" topLeftCell="A130">
      <selection activeCell="J12" sqref="J12"/>
    </sheetView>
  </sheetViews>
  <sheetFormatPr defaultColWidth="9.00390625" defaultRowHeight="12.75"/>
  <cols>
    <col min="1" max="1" width="5.25390625" style="68" customWidth="1"/>
    <col min="2" max="2" width="54.25390625" style="0" customWidth="1"/>
    <col min="3" max="3" width="15.125" style="20" customWidth="1"/>
    <col min="4" max="4" width="27.375" style="12" customWidth="1"/>
  </cols>
  <sheetData>
    <row r="1" spans="1:4" ht="18.75" customHeight="1">
      <c r="A1" s="98" t="s">
        <v>37</v>
      </c>
      <c r="B1" s="98"/>
      <c r="C1" s="98"/>
      <c r="D1" s="99" t="s">
        <v>144</v>
      </c>
    </row>
    <row r="2" spans="1:4" ht="12.75">
      <c r="A2" s="67"/>
      <c r="C2" s="35"/>
      <c r="D2" s="36"/>
    </row>
    <row r="3" spans="2:4" ht="12.75">
      <c r="B3" t="s">
        <v>34</v>
      </c>
      <c r="C3" s="35"/>
      <c r="D3" s="36"/>
    </row>
    <row r="4" ht="13.5" thickBot="1"/>
    <row r="5" spans="1:4" ht="13.5" thickBot="1">
      <c r="A5" s="69" t="s">
        <v>0</v>
      </c>
      <c r="B5" s="5"/>
      <c r="C5" s="21" t="s">
        <v>1</v>
      </c>
      <c r="D5" s="13" t="s">
        <v>15</v>
      </c>
    </row>
    <row r="6" spans="1:4" s="48" customFormat="1" ht="13.5" thickBot="1">
      <c r="A6" s="96" t="s">
        <v>38</v>
      </c>
      <c r="B6" s="97"/>
      <c r="C6" s="59">
        <f>SUM(C7:C8)</f>
        <v>70099908.71</v>
      </c>
      <c r="D6" s="60"/>
    </row>
    <row r="7" spans="1:4" ht="12.75">
      <c r="A7" s="70"/>
      <c r="B7" s="9" t="s">
        <v>39</v>
      </c>
      <c r="C7" s="37">
        <v>39170462.15</v>
      </c>
      <c r="D7" s="38"/>
    </row>
    <row r="8" spans="1:4" ht="12.75">
      <c r="A8" s="70"/>
      <c r="B8" s="1" t="s">
        <v>40</v>
      </c>
      <c r="C8" s="47">
        <v>30929446.56</v>
      </c>
      <c r="D8" s="15"/>
    </row>
    <row r="9" spans="1:4" ht="12.75">
      <c r="A9" s="70"/>
      <c r="B9" s="1"/>
      <c r="C9" s="22"/>
      <c r="D9" s="15"/>
    </row>
    <row r="10" spans="1:4" ht="12.75">
      <c r="A10" s="70"/>
      <c r="B10" s="6"/>
      <c r="C10" s="23"/>
      <c r="D10" s="15"/>
    </row>
    <row r="11" spans="1:4" ht="13.5" thickBot="1">
      <c r="A11" s="70"/>
      <c r="B11" s="2"/>
      <c r="C11" s="24"/>
      <c r="D11" s="16"/>
    </row>
    <row r="12" spans="1:4" ht="17.25" customHeight="1" thickBot="1">
      <c r="A12" s="69" t="s">
        <v>2</v>
      </c>
      <c r="B12" s="42"/>
      <c r="C12" s="41">
        <f>SUM(C13:C22)</f>
        <v>5886239</v>
      </c>
      <c r="D12" s="43"/>
    </row>
    <row r="13" spans="1:4" ht="12.75">
      <c r="A13" s="70"/>
      <c r="B13" s="9" t="s">
        <v>5</v>
      </c>
      <c r="C13" s="37">
        <v>0</v>
      </c>
      <c r="D13" s="38"/>
    </row>
    <row r="14" spans="1:4" ht="12.75">
      <c r="A14" s="70"/>
      <c r="B14" s="1" t="s">
        <v>6</v>
      </c>
      <c r="C14" s="22">
        <v>0</v>
      </c>
      <c r="D14" s="14"/>
    </row>
    <row r="15" spans="1:4" ht="12.75">
      <c r="A15" s="70"/>
      <c r="B15" s="1" t="s">
        <v>7</v>
      </c>
      <c r="C15" s="22">
        <v>0</v>
      </c>
      <c r="D15" s="49"/>
    </row>
    <row r="16" spans="1:4" ht="12.75">
      <c r="A16" s="70"/>
      <c r="B16" s="1" t="s">
        <v>8</v>
      </c>
      <c r="C16" s="22">
        <v>0</v>
      </c>
      <c r="D16" s="14"/>
    </row>
    <row r="17" spans="1:4" ht="12.75">
      <c r="A17" s="70"/>
      <c r="B17" s="1" t="s">
        <v>22</v>
      </c>
      <c r="C17" s="22">
        <v>5886239</v>
      </c>
      <c r="D17" s="14"/>
    </row>
    <row r="18" spans="1:4" ht="12.75">
      <c r="A18" s="70"/>
      <c r="B18" s="1" t="s">
        <v>59</v>
      </c>
      <c r="C18" s="22">
        <v>0</v>
      </c>
      <c r="D18" s="14"/>
    </row>
    <row r="19" spans="1:4" ht="12.75">
      <c r="A19" s="70"/>
      <c r="B19" s="1" t="s">
        <v>60</v>
      </c>
      <c r="C19" s="22">
        <v>0</v>
      </c>
      <c r="D19" s="14"/>
    </row>
    <row r="20" spans="1:4" ht="12.75">
      <c r="A20" s="70"/>
      <c r="B20" s="1" t="s">
        <v>61</v>
      </c>
      <c r="C20" s="22">
        <v>0</v>
      </c>
      <c r="D20" s="14"/>
    </row>
    <row r="21" spans="1:4" ht="12.75">
      <c r="A21" s="70"/>
      <c r="B21" s="2"/>
      <c r="C21" s="22"/>
      <c r="D21" s="16"/>
    </row>
    <row r="22" spans="1:4" ht="12.75">
      <c r="A22" s="70"/>
      <c r="B22" s="2"/>
      <c r="C22" s="25"/>
      <c r="D22" s="16"/>
    </row>
    <row r="23" spans="1:4" ht="13.5" thickBot="1">
      <c r="A23" s="70"/>
      <c r="B23" s="2"/>
      <c r="C23" s="24"/>
      <c r="D23" s="16"/>
    </row>
    <row r="24" spans="1:4" ht="13.5" thickBot="1">
      <c r="A24" s="69" t="s">
        <v>16</v>
      </c>
      <c r="B24" s="39"/>
      <c r="C24" s="41">
        <f>SUM(C25:C32)</f>
        <v>839254.58</v>
      </c>
      <c r="D24" s="40"/>
    </row>
    <row r="25" spans="1:4" ht="12.75">
      <c r="A25" s="70"/>
      <c r="B25" s="9" t="s">
        <v>41</v>
      </c>
      <c r="C25" s="37">
        <v>0</v>
      </c>
      <c r="D25" s="38"/>
    </row>
    <row r="26" spans="1:4" ht="12.75">
      <c r="A26" s="70"/>
      <c r="B26" s="1" t="s">
        <v>42</v>
      </c>
      <c r="C26" s="22">
        <v>0</v>
      </c>
      <c r="D26" s="14"/>
    </row>
    <row r="27" spans="1:4" ht="12.75">
      <c r="A27" s="70"/>
      <c r="B27" s="1" t="s">
        <v>9</v>
      </c>
      <c r="C27" s="22">
        <v>0</v>
      </c>
      <c r="D27" s="14"/>
    </row>
    <row r="28" spans="1:4" ht="12.75">
      <c r="A28" s="70"/>
      <c r="B28" s="1" t="s">
        <v>10</v>
      </c>
      <c r="C28" s="22">
        <v>0</v>
      </c>
      <c r="D28" s="14"/>
    </row>
    <row r="29" spans="1:4" ht="12.75">
      <c r="A29" s="70"/>
      <c r="B29" s="1" t="s">
        <v>62</v>
      </c>
      <c r="C29" s="22">
        <v>0</v>
      </c>
      <c r="D29" s="14"/>
    </row>
    <row r="30" spans="1:4" ht="12.75">
      <c r="A30" s="70"/>
      <c r="B30" s="1" t="s">
        <v>43</v>
      </c>
      <c r="C30" s="22">
        <v>0</v>
      </c>
      <c r="D30" s="14"/>
    </row>
    <row r="31" spans="1:4" ht="12.75">
      <c r="A31" s="70"/>
      <c r="B31" s="1" t="s">
        <v>44</v>
      </c>
      <c r="C31" s="22">
        <v>839254.58</v>
      </c>
      <c r="D31" s="14" t="s">
        <v>45</v>
      </c>
    </row>
    <row r="32" spans="1:4" ht="13.5" thickBot="1">
      <c r="A32" s="70"/>
      <c r="B32" s="2"/>
      <c r="C32" s="24"/>
      <c r="D32" s="16"/>
    </row>
    <row r="33" spans="1:4" ht="13.5" thickBot="1">
      <c r="A33" s="69" t="s">
        <v>17</v>
      </c>
      <c r="B33" s="42"/>
      <c r="C33" s="80">
        <f>SUM(C6+C12-C24)</f>
        <v>75146893.13</v>
      </c>
      <c r="D33" s="43"/>
    </row>
    <row r="34" spans="1:4" ht="13.5" thickBot="1">
      <c r="A34" s="70"/>
      <c r="B34" s="3"/>
      <c r="C34" s="25"/>
      <c r="D34" s="17"/>
    </row>
    <row r="35" spans="1:4" ht="13.5" thickBot="1">
      <c r="A35" s="69" t="s">
        <v>26</v>
      </c>
      <c r="B35" s="39"/>
      <c r="C35" s="41">
        <f>SUM(C36:C38)</f>
        <v>7071941.699999999</v>
      </c>
      <c r="D35" s="40"/>
    </row>
    <row r="36" spans="1:4" ht="12.75">
      <c r="A36" s="70"/>
      <c r="B36" s="9" t="s">
        <v>11</v>
      </c>
      <c r="C36" s="37">
        <v>201191.28</v>
      </c>
      <c r="D36" s="38"/>
    </row>
    <row r="37" spans="1:4" ht="12.75">
      <c r="A37" s="70"/>
      <c r="B37" s="1" t="s">
        <v>12</v>
      </c>
      <c r="C37" s="22">
        <v>2426507.95</v>
      </c>
      <c r="D37" s="14"/>
    </row>
    <row r="38" spans="1:4" ht="12.75">
      <c r="A38" s="70"/>
      <c r="B38" s="2" t="s">
        <v>35</v>
      </c>
      <c r="C38" s="24">
        <v>4444242.47</v>
      </c>
      <c r="D38" s="16" t="s">
        <v>81</v>
      </c>
    </row>
    <row r="39" spans="1:4" ht="12.75">
      <c r="A39" s="70"/>
      <c r="B39" s="2" t="s">
        <v>36</v>
      </c>
      <c r="C39" s="24">
        <v>253235.47</v>
      </c>
      <c r="D39" s="16"/>
    </row>
    <row r="40" spans="1:4" ht="13.5" thickBot="1">
      <c r="A40" s="70"/>
      <c r="B40" s="50"/>
      <c r="C40" s="51"/>
      <c r="D40" s="18"/>
    </row>
    <row r="41" spans="1:4" ht="13.5" thickBot="1">
      <c r="A41" s="69" t="s">
        <v>21</v>
      </c>
      <c r="B41" s="39"/>
      <c r="C41" s="41">
        <f>SUM(C42:C44)</f>
        <v>64020533.6</v>
      </c>
      <c r="D41" s="40"/>
    </row>
    <row r="42" spans="1:4" ht="12.75">
      <c r="A42" s="70"/>
      <c r="B42" s="9" t="s">
        <v>13</v>
      </c>
      <c r="C42" s="37">
        <v>0</v>
      </c>
      <c r="D42" s="38"/>
    </row>
    <row r="43" spans="1:4" ht="12.75">
      <c r="A43" s="70"/>
      <c r="B43" s="1" t="s">
        <v>27</v>
      </c>
      <c r="C43" s="22">
        <v>64020533.6</v>
      </c>
      <c r="D43" s="14"/>
    </row>
    <row r="44" spans="1:4" ht="12.75">
      <c r="A44" s="70"/>
      <c r="B44" s="1" t="s">
        <v>14</v>
      </c>
      <c r="C44" s="22">
        <v>0</v>
      </c>
      <c r="D44" s="14"/>
    </row>
    <row r="45" spans="1:4" ht="13.5" thickBot="1">
      <c r="A45" s="70"/>
      <c r="B45" s="2"/>
      <c r="C45" s="24"/>
      <c r="D45" s="16"/>
    </row>
    <row r="46" spans="1:4" ht="13.5" thickBot="1">
      <c r="A46" s="78" t="s">
        <v>18</v>
      </c>
      <c r="B46" s="39"/>
      <c r="C46" s="41">
        <f>SUM(C47:C50)</f>
        <v>0</v>
      </c>
      <c r="D46" s="40"/>
    </row>
    <row r="47" spans="1:4" ht="12.75">
      <c r="A47" s="70"/>
      <c r="B47" s="9" t="s">
        <v>23</v>
      </c>
      <c r="C47" s="37">
        <v>0</v>
      </c>
      <c r="D47" s="38"/>
    </row>
    <row r="48" spans="1:4" ht="12.75">
      <c r="A48" s="70"/>
      <c r="B48" s="1" t="s">
        <v>3</v>
      </c>
      <c r="C48" s="22">
        <v>0</v>
      </c>
      <c r="D48" s="14"/>
    </row>
    <row r="49" spans="1:4" ht="12.75">
      <c r="A49" s="70"/>
      <c r="B49" s="11" t="s">
        <v>24</v>
      </c>
      <c r="C49" s="22">
        <v>0</v>
      </c>
      <c r="D49" s="14"/>
    </row>
    <row r="50" spans="1:4" ht="13.5" thickBot="1">
      <c r="A50" s="71"/>
      <c r="B50" s="4" t="s">
        <v>25</v>
      </c>
      <c r="C50" s="26">
        <v>0</v>
      </c>
      <c r="D50" s="18"/>
    </row>
    <row r="51" spans="1:4" ht="12.75">
      <c r="A51" s="70"/>
      <c r="B51" s="3"/>
      <c r="C51" s="25"/>
      <c r="D51" s="17"/>
    </row>
    <row r="52" spans="1:4" ht="12.75">
      <c r="A52" s="70"/>
      <c r="B52" s="3"/>
      <c r="C52" s="25"/>
      <c r="D52" s="17"/>
    </row>
    <row r="53" spans="1:4" ht="12.75">
      <c r="A53" s="70"/>
      <c r="B53" s="3"/>
      <c r="C53" s="25"/>
      <c r="D53" s="17"/>
    </row>
    <row r="54" spans="1:4" ht="13.5" thickBot="1">
      <c r="A54" s="71"/>
      <c r="B54" s="8" t="s">
        <v>4</v>
      </c>
      <c r="C54" s="27"/>
      <c r="D54" s="52"/>
    </row>
    <row r="55" spans="1:4" ht="12.75">
      <c r="A55" s="70"/>
      <c r="B55" s="3"/>
      <c r="C55" s="25"/>
      <c r="D55" s="17"/>
    </row>
    <row r="56" spans="1:4" s="7" customFormat="1" ht="13.5" thickBot="1">
      <c r="A56" s="72"/>
      <c r="B56" s="10" t="s">
        <v>19</v>
      </c>
      <c r="C56" s="28" t="s">
        <v>1</v>
      </c>
      <c r="D56" s="53" t="s">
        <v>20</v>
      </c>
    </row>
    <row r="57" spans="1:4" s="7" customFormat="1" ht="12.75">
      <c r="A57" s="73"/>
      <c r="B57" s="33" t="s">
        <v>46</v>
      </c>
      <c r="C57" s="34">
        <v>5886239</v>
      </c>
      <c r="D57" s="54" t="s">
        <v>47</v>
      </c>
    </row>
    <row r="58" spans="1:4" s="7" customFormat="1" ht="12.75">
      <c r="A58" s="74" t="s">
        <v>69</v>
      </c>
      <c r="B58" s="31" t="s">
        <v>48</v>
      </c>
      <c r="C58" s="30"/>
      <c r="D58" s="55"/>
    </row>
    <row r="59" spans="1:4" ht="12.75">
      <c r="A59" s="75"/>
      <c r="B59" s="1" t="s">
        <v>50</v>
      </c>
      <c r="C59" s="22"/>
      <c r="D59" s="14"/>
    </row>
    <row r="60" spans="1:4" ht="12.75">
      <c r="A60" s="76"/>
      <c r="B60" s="1" t="s">
        <v>49</v>
      </c>
      <c r="C60" s="22">
        <v>292998</v>
      </c>
      <c r="D60" s="14"/>
    </row>
    <row r="61" spans="1:4" ht="12.75">
      <c r="A61" s="75"/>
      <c r="B61" s="1" t="s">
        <v>51</v>
      </c>
      <c r="C61" s="22">
        <v>772631.8</v>
      </c>
      <c r="D61" s="14" t="s">
        <v>72</v>
      </c>
    </row>
    <row r="62" spans="1:4" ht="12.75">
      <c r="A62" s="76"/>
      <c r="B62" s="1"/>
      <c r="C62" s="22"/>
      <c r="D62" s="14"/>
    </row>
    <row r="63" spans="1:4" ht="12.75">
      <c r="A63" s="75"/>
      <c r="B63" s="1" t="s">
        <v>28</v>
      </c>
      <c r="C63" s="22"/>
      <c r="D63" s="14"/>
    </row>
    <row r="64" spans="1:4" ht="12.75">
      <c r="A64" s="76"/>
      <c r="B64" s="1" t="s">
        <v>74</v>
      </c>
      <c r="C64" s="22">
        <v>402000</v>
      </c>
      <c r="D64" s="14"/>
    </row>
    <row r="65" spans="1:4" ht="12.75">
      <c r="A65" s="75"/>
      <c r="B65" s="44" t="s">
        <v>75</v>
      </c>
      <c r="C65" s="45">
        <v>692000</v>
      </c>
      <c r="D65" s="14"/>
    </row>
    <row r="66" spans="1:4" ht="12.75">
      <c r="A66" s="76"/>
      <c r="B66" s="1" t="s">
        <v>76</v>
      </c>
      <c r="C66" s="22">
        <v>100000</v>
      </c>
      <c r="D66" s="14"/>
    </row>
    <row r="67" spans="1:4" ht="12.75">
      <c r="A67" s="75"/>
      <c r="B67" s="1"/>
      <c r="C67" s="22"/>
      <c r="D67" s="14"/>
    </row>
    <row r="68" spans="1:4" ht="12.75">
      <c r="A68" s="76"/>
      <c r="B68" s="1" t="s">
        <v>63</v>
      </c>
      <c r="C68" s="22"/>
      <c r="D68" s="14"/>
    </row>
    <row r="69" spans="1:4" ht="12.75">
      <c r="A69" s="75"/>
      <c r="B69" s="1" t="s">
        <v>64</v>
      </c>
      <c r="C69" s="22">
        <v>664846</v>
      </c>
      <c r="D69" s="14"/>
    </row>
    <row r="70" spans="1:4" ht="12.75">
      <c r="A70" s="76"/>
      <c r="B70" s="1" t="s">
        <v>65</v>
      </c>
      <c r="C70" s="22">
        <v>205000</v>
      </c>
      <c r="D70" s="14" t="s">
        <v>77</v>
      </c>
    </row>
    <row r="71" spans="1:4" ht="12.75">
      <c r="A71" s="75"/>
      <c r="B71" s="1" t="s">
        <v>66</v>
      </c>
      <c r="C71" s="22">
        <v>606400</v>
      </c>
      <c r="D71" s="14"/>
    </row>
    <row r="72" spans="1:4" ht="12.75">
      <c r="A72" s="76"/>
      <c r="B72" s="1" t="s">
        <v>67</v>
      </c>
      <c r="C72" s="22">
        <v>306215</v>
      </c>
      <c r="D72" s="14"/>
    </row>
    <row r="73" spans="1:4" ht="12.75">
      <c r="A73" s="75"/>
      <c r="B73" s="1" t="s">
        <v>68</v>
      </c>
      <c r="C73" s="22">
        <v>1261357</v>
      </c>
      <c r="D73" s="14"/>
    </row>
    <row r="74" spans="1:4" ht="12.75">
      <c r="A74" s="76"/>
      <c r="B74" s="1" t="s">
        <v>78</v>
      </c>
      <c r="C74" s="22">
        <v>129000</v>
      </c>
      <c r="D74" s="14"/>
    </row>
    <row r="75" spans="1:4" ht="12.75">
      <c r="A75" s="75"/>
      <c r="B75" s="1" t="s">
        <v>79</v>
      </c>
      <c r="C75" s="22">
        <v>48000</v>
      </c>
      <c r="D75" s="14"/>
    </row>
    <row r="76" spans="1:4" ht="12.75">
      <c r="A76" s="75"/>
      <c r="B76" s="1"/>
      <c r="C76" s="22"/>
      <c r="D76" s="14"/>
    </row>
    <row r="77" spans="1:4" ht="12.75">
      <c r="A77" s="75"/>
      <c r="B77" s="1" t="s">
        <v>29</v>
      </c>
      <c r="C77" s="22"/>
      <c r="D77" s="14"/>
    </row>
    <row r="78" spans="1:4" ht="12.75">
      <c r="A78" s="76"/>
      <c r="B78" s="1" t="s">
        <v>30</v>
      </c>
      <c r="C78" s="22">
        <v>9197000</v>
      </c>
      <c r="D78" s="14" t="s">
        <v>135</v>
      </c>
    </row>
    <row r="79" spans="1:4" ht="12.75">
      <c r="A79" s="75"/>
      <c r="B79" s="1" t="s">
        <v>31</v>
      </c>
      <c r="C79" s="22">
        <v>3322000</v>
      </c>
      <c r="D79" s="14" t="s">
        <v>135</v>
      </c>
    </row>
    <row r="80" spans="1:4" ht="12.75">
      <c r="A80" s="76"/>
      <c r="B80" s="1" t="s">
        <v>32</v>
      </c>
      <c r="C80" s="22">
        <v>4156000</v>
      </c>
      <c r="D80" s="14" t="s">
        <v>135</v>
      </c>
    </row>
    <row r="81" spans="1:4" ht="12.75">
      <c r="A81" s="75"/>
      <c r="B81" s="1" t="s">
        <v>33</v>
      </c>
      <c r="C81" s="22">
        <v>1233000</v>
      </c>
      <c r="D81" s="56" t="s">
        <v>135</v>
      </c>
    </row>
    <row r="82" spans="1:4" ht="12.75">
      <c r="A82" s="75"/>
      <c r="B82" s="1" t="s">
        <v>73</v>
      </c>
      <c r="C82" s="22">
        <v>2114000</v>
      </c>
      <c r="D82" s="14"/>
    </row>
    <row r="83" spans="1:4" ht="12.75">
      <c r="A83" s="82"/>
      <c r="B83" s="2" t="s">
        <v>80</v>
      </c>
      <c r="C83" s="24">
        <v>5000000</v>
      </c>
      <c r="D83" s="16"/>
    </row>
    <row r="84" spans="1:4" ht="12.75">
      <c r="A84" s="82"/>
      <c r="B84" s="2" t="s">
        <v>82</v>
      </c>
      <c r="C84" s="24">
        <v>70000</v>
      </c>
      <c r="D84" s="16"/>
    </row>
    <row r="85" spans="1:4" ht="15.75" thickBot="1">
      <c r="A85" s="77"/>
      <c r="B85" s="57" t="s">
        <v>52</v>
      </c>
      <c r="C85" s="58">
        <f>SUM(C59:C84)</f>
        <v>30572447.8</v>
      </c>
      <c r="D85" s="61"/>
    </row>
    <row r="86" spans="1:4" ht="12.75">
      <c r="A86" s="76"/>
      <c r="B86" s="9"/>
      <c r="C86" s="37"/>
      <c r="D86" s="62"/>
    </row>
    <row r="87" spans="1:4" ht="15">
      <c r="A87" s="79" t="s">
        <v>70</v>
      </c>
      <c r="B87" s="19" t="s">
        <v>139</v>
      </c>
      <c r="C87" s="81">
        <f>SUM(C33-C57-C85)</f>
        <v>38688206.33</v>
      </c>
      <c r="D87" s="63"/>
    </row>
    <row r="88" spans="1:4" ht="12.75">
      <c r="A88" s="75"/>
      <c r="B88" s="1" t="s">
        <v>29</v>
      </c>
      <c r="C88" s="29"/>
      <c r="D88" s="63"/>
    </row>
    <row r="89" spans="1:4" ht="12.75">
      <c r="A89" s="75"/>
      <c r="B89" s="1" t="s">
        <v>55</v>
      </c>
      <c r="C89" s="22">
        <v>-288000</v>
      </c>
      <c r="D89" s="63"/>
    </row>
    <row r="90" spans="1:4" ht="12.75">
      <c r="A90" s="75"/>
      <c r="B90" s="1" t="s">
        <v>56</v>
      </c>
      <c r="C90" s="22">
        <v>-461000</v>
      </c>
      <c r="D90" s="63"/>
    </row>
    <row r="91" spans="1:4" ht="12.75">
      <c r="A91" s="75"/>
      <c r="B91" s="1" t="s">
        <v>57</v>
      </c>
      <c r="C91" s="22">
        <v>226000</v>
      </c>
      <c r="D91" s="63"/>
    </row>
    <row r="92" spans="1:4" ht="12.75">
      <c r="A92" s="75"/>
      <c r="B92" s="1" t="s">
        <v>58</v>
      </c>
      <c r="C92" s="22">
        <v>-90000</v>
      </c>
      <c r="D92" s="63"/>
    </row>
    <row r="93" spans="1:4" ht="12.75">
      <c r="A93" s="75"/>
      <c r="B93" s="1"/>
      <c r="C93" s="22"/>
      <c r="D93" s="63"/>
    </row>
    <row r="94" spans="1:4" ht="18.75" customHeight="1">
      <c r="A94" s="75"/>
      <c r="B94" s="88" t="s">
        <v>53</v>
      </c>
      <c r="C94" s="89">
        <f>SUM(C87-C89-C90-C91-C92)</f>
        <v>39301206.33</v>
      </c>
      <c r="D94" s="63"/>
    </row>
    <row r="95" spans="1:4" ht="12.75">
      <c r="A95" s="79" t="s">
        <v>71</v>
      </c>
      <c r="B95" s="32" t="s">
        <v>54</v>
      </c>
      <c r="C95" s="22"/>
      <c r="D95" s="63"/>
    </row>
    <row r="96" spans="1:4" ht="12.75">
      <c r="A96" s="79"/>
      <c r="B96" s="32"/>
      <c r="C96" s="22"/>
      <c r="D96" s="63"/>
    </row>
    <row r="97" spans="1:4" ht="12.75">
      <c r="A97" s="75"/>
      <c r="B97" s="19" t="s">
        <v>83</v>
      </c>
      <c r="C97" s="22"/>
      <c r="D97" s="63"/>
    </row>
    <row r="98" spans="1:4" ht="12.75">
      <c r="A98" s="75"/>
      <c r="B98" s="1" t="s">
        <v>84</v>
      </c>
      <c r="C98" s="22">
        <v>2500000</v>
      </c>
      <c r="D98" s="63"/>
    </row>
    <row r="99" spans="1:4" ht="12.75">
      <c r="A99" s="75"/>
      <c r="B99" s="1"/>
      <c r="C99" s="46"/>
      <c r="D99" s="64"/>
    </row>
    <row r="100" spans="1:4" ht="12.75">
      <c r="A100" s="75"/>
      <c r="B100" s="19" t="s">
        <v>85</v>
      </c>
      <c r="C100" s="22"/>
      <c r="D100" s="14"/>
    </row>
    <row r="101" spans="1:4" ht="12.75">
      <c r="A101" s="75"/>
      <c r="B101" s="1" t="s">
        <v>86</v>
      </c>
      <c r="C101" s="22">
        <v>200000</v>
      </c>
      <c r="D101" s="14" t="s">
        <v>87</v>
      </c>
    </row>
    <row r="102" spans="1:4" ht="12.75">
      <c r="A102" s="75"/>
      <c r="B102" s="1"/>
      <c r="C102" s="22"/>
      <c r="D102" s="14"/>
    </row>
    <row r="103" spans="1:4" ht="12.75">
      <c r="A103" s="75"/>
      <c r="B103" s="19" t="s">
        <v>88</v>
      </c>
      <c r="C103" s="22"/>
      <c r="D103" s="14"/>
    </row>
    <row r="104" spans="1:4" ht="12.75">
      <c r="A104" s="83"/>
      <c r="B104" s="84" t="s">
        <v>89</v>
      </c>
      <c r="C104" s="22"/>
      <c r="D104" s="14"/>
    </row>
    <row r="105" spans="1:4" ht="12.75">
      <c r="A105" s="83"/>
      <c r="B105" s="1" t="s">
        <v>91</v>
      </c>
      <c r="C105" s="22">
        <v>190000</v>
      </c>
      <c r="D105" s="14" t="s">
        <v>90</v>
      </c>
    </row>
    <row r="106" spans="1:4" ht="12.75">
      <c r="A106" s="75"/>
      <c r="B106" s="1" t="s">
        <v>92</v>
      </c>
      <c r="C106" s="22">
        <v>75000</v>
      </c>
      <c r="D106" s="14" t="s">
        <v>93</v>
      </c>
    </row>
    <row r="107" spans="1:4" ht="12.75">
      <c r="A107" s="75"/>
      <c r="B107" s="1" t="s">
        <v>94</v>
      </c>
      <c r="C107" s="22">
        <v>75000</v>
      </c>
      <c r="D107" s="14" t="s">
        <v>93</v>
      </c>
    </row>
    <row r="108" spans="1:4" ht="12.75">
      <c r="A108" s="75"/>
      <c r="B108" s="1" t="s">
        <v>95</v>
      </c>
      <c r="C108" s="22">
        <v>45000</v>
      </c>
      <c r="D108" s="14" t="s">
        <v>93</v>
      </c>
    </row>
    <row r="109" spans="1:4" ht="12.75">
      <c r="A109" s="75"/>
      <c r="B109" s="1" t="s">
        <v>96</v>
      </c>
      <c r="C109" s="47">
        <v>40000</v>
      </c>
      <c r="D109" s="14" t="s">
        <v>93</v>
      </c>
    </row>
    <row r="110" spans="1:4" ht="12.75">
      <c r="A110" s="75"/>
      <c r="B110" s="1" t="s">
        <v>97</v>
      </c>
      <c r="C110" s="22">
        <v>520000</v>
      </c>
      <c r="D110" s="14" t="s">
        <v>93</v>
      </c>
    </row>
    <row r="111" spans="1:4" ht="12.75">
      <c r="A111" s="75"/>
      <c r="B111" s="84" t="s">
        <v>98</v>
      </c>
      <c r="C111" s="22"/>
      <c r="D111" s="14"/>
    </row>
    <row r="112" spans="1:4" ht="12.75">
      <c r="A112" s="75"/>
      <c r="B112" s="1" t="s">
        <v>99</v>
      </c>
      <c r="C112" s="85">
        <v>2400000</v>
      </c>
      <c r="D112" s="90" t="s">
        <v>100</v>
      </c>
    </row>
    <row r="113" spans="1:4" ht="12.75">
      <c r="A113" s="75"/>
      <c r="B113" s="1" t="s">
        <v>101</v>
      </c>
      <c r="C113" s="22">
        <v>2100000</v>
      </c>
      <c r="D113" s="14" t="s">
        <v>102</v>
      </c>
    </row>
    <row r="114" spans="1:4" ht="12.75">
      <c r="A114" s="75"/>
      <c r="B114" s="1" t="s">
        <v>103</v>
      </c>
      <c r="C114" s="22">
        <v>280000</v>
      </c>
      <c r="D114" s="14"/>
    </row>
    <row r="115" spans="1:4" ht="12.75">
      <c r="A115" s="75"/>
      <c r="B115" s="1" t="s">
        <v>104</v>
      </c>
      <c r="C115" s="95">
        <v>651000</v>
      </c>
      <c r="D115" s="14"/>
    </row>
    <row r="116" spans="1:4" ht="12.75">
      <c r="A116" s="75"/>
      <c r="B116" s="1" t="s">
        <v>105</v>
      </c>
      <c r="C116" s="22">
        <v>206000</v>
      </c>
      <c r="D116" s="14"/>
    </row>
    <row r="117" spans="1:4" ht="12.75">
      <c r="A117" s="75"/>
      <c r="B117" s="1" t="s">
        <v>106</v>
      </c>
      <c r="C117" s="22">
        <v>170000</v>
      </c>
      <c r="D117" s="14"/>
    </row>
    <row r="118" spans="1:4" ht="12.75">
      <c r="A118" s="75"/>
      <c r="B118" s="1" t="s">
        <v>123</v>
      </c>
      <c r="C118" s="22">
        <v>5870000</v>
      </c>
      <c r="D118" s="14"/>
    </row>
    <row r="119" spans="1:4" ht="12.75">
      <c r="A119" s="75"/>
      <c r="B119" s="1"/>
      <c r="C119" s="22"/>
      <c r="D119" s="14"/>
    </row>
    <row r="120" spans="1:4" ht="12.75">
      <c r="A120" s="75"/>
      <c r="B120" s="1" t="s">
        <v>142</v>
      </c>
      <c r="C120" s="22">
        <v>200000</v>
      </c>
      <c r="D120" s="14"/>
    </row>
    <row r="121" spans="1:4" ht="12.75">
      <c r="A121" s="75"/>
      <c r="B121" s="1"/>
      <c r="C121" s="22"/>
      <c r="D121" s="14"/>
    </row>
    <row r="122" spans="1:4" ht="12.75">
      <c r="A122" s="75"/>
      <c r="B122" s="19" t="s">
        <v>107</v>
      </c>
      <c r="C122" s="22"/>
      <c r="D122" s="14"/>
    </row>
    <row r="123" spans="1:4" ht="12.75">
      <c r="A123" s="75"/>
      <c r="B123" s="84" t="s">
        <v>108</v>
      </c>
      <c r="C123" s="22"/>
      <c r="D123" s="14"/>
    </row>
    <row r="124" spans="1:4" ht="12.75">
      <c r="A124" s="75"/>
      <c r="B124" s="1" t="s">
        <v>109</v>
      </c>
      <c r="C124" s="22">
        <v>1232000</v>
      </c>
      <c r="D124" s="14"/>
    </row>
    <row r="125" spans="1:4" ht="12.75">
      <c r="A125" s="75"/>
      <c r="B125" s="1" t="s">
        <v>110</v>
      </c>
      <c r="C125" s="22">
        <v>480000</v>
      </c>
      <c r="D125" s="14"/>
    </row>
    <row r="126" spans="1:4" ht="12.75">
      <c r="A126" s="75"/>
      <c r="B126" s="1" t="s">
        <v>112</v>
      </c>
      <c r="C126" s="22">
        <v>595000</v>
      </c>
      <c r="D126" s="14"/>
    </row>
    <row r="127" spans="1:4" ht="12.75">
      <c r="A127" s="75"/>
      <c r="B127" s="1" t="s">
        <v>111</v>
      </c>
      <c r="C127" s="22">
        <v>269000</v>
      </c>
      <c r="D127" s="14"/>
    </row>
    <row r="128" spans="1:4" ht="12.75">
      <c r="A128" s="75"/>
      <c r="B128" s="1" t="s">
        <v>113</v>
      </c>
      <c r="C128" s="22">
        <v>307000</v>
      </c>
      <c r="D128" s="14"/>
    </row>
    <row r="129" spans="1:4" ht="12.75">
      <c r="A129" s="75"/>
      <c r="B129" s="1" t="s">
        <v>114</v>
      </c>
      <c r="C129" s="22">
        <v>2782000</v>
      </c>
      <c r="D129" s="14"/>
    </row>
    <row r="130" spans="1:4" ht="12.75">
      <c r="A130" s="75"/>
      <c r="B130" s="1" t="s">
        <v>115</v>
      </c>
      <c r="C130" s="22">
        <v>858000</v>
      </c>
      <c r="D130" s="14"/>
    </row>
    <row r="131" spans="1:4" ht="12.75">
      <c r="A131" s="75"/>
      <c r="B131" s="1" t="s">
        <v>116</v>
      </c>
      <c r="C131" s="22">
        <v>100000</v>
      </c>
      <c r="D131" s="14"/>
    </row>
    <row r="132" spans="1:4" ht="12.75">
      <c r="A132" s="75"/>
      <c r="B132" s="1"/>
      <c r="C132" s="22"/>
      <c r="D132" s="14"/>
    </row>
    <row r="133" spans="1:4" ht="12.75">
      <c r="A133" s="75"/>
      <c r="B133" s="1" t="s">
        <v>117</v>
      </c>
      <c r="C133" s="22">
        <v>5020000</v>
      </c>
      <c r="D133" s="14"/>
    </row>
    <row r="134" spans="1:4" ht="12.75">
      <c r="A134" s="75"/>
      <c r="B134" s="1" t="s">
        <v>118</v>
      </c>
      <c r="C134" s="85">
        <v>4900000</v>
      </c>
      <c r="D134" s="90" t="s">
        <v>119</v>
      </c>
    </row>
    <row r="135" spans="1:4" ht="12.75">
      <c r="A135" s="75"/>
      <c r="B135" s="1" t="s">
        <v>120</v>
      </c>
      <c r="C135" s="22">
        <v>4000000</v>
      </c>
      <c r="D135" s="14"/>
    </row>
    <row r="136" spans="1:4" ht="12.75">
      <c r="A136" s="75"/>
      <c r="B136" s="1" t="s">
        <v>121</v>
      </c>
      <c r="C136" s="22">
        <v>200000</v>
      </c>
      <c r="D136" s="14"/>
    </row>
    <row r="137" spans="1:4" ht="12.75">
      <c r="A137" s="75"/>
      <c r="B137" s="1" t="s">
        <v>122</v>
      </c>
      <c r="C137" s="22">
        <v>100000</v>
      </c>
      <c r="D137" s="14"/>
    </row>
    <row r="138" spans="1:4" ht="12.75">
      <c r="A138" s="75"/>
      <c r="B138" s="1" t="s">
        <v>124</v>
      </c>
      <c r="C138" s="22">
        <v>1000000</v>
      </c>
      <c r="D138" s="14" t="s">
        <v>125</v>
      </c>
    </row>
    <row r="139" spans="1:4" ht="12.75">
      <c r="A139" s="75"/>
      <c r="B139" s="1" t="s">
        <v>126</v>
      </c>
      <c r="C139" s="22">
        <v>620000</v>
      </c>
      <c r="D139" s="14"/>
    </row>
    <row r="140" spans="1:4" ht="12.75">
      <c r="A140" s="75"/>
      <c r="B140" s="1" t="s">
        <v>127</v>
      </c>
      <c r="C140" s="22">
        <v>2850000</v>
      </c>
      <c r="D140" s="14"/>
    </row>
    <row r="141" spans="1:4" ht="12.75">
      <c r="A141" s="75"/>
      <c r="B141" s="1" t="s">
        <v>128</v>
      </c>
      <c r="C141" s="22">
        <v>60000</v>
      </c>
      <c r="D141" s="14"/>
    </row>
    <row r="142" spans="1:4" ht="12.75">
      <c r="A142" s="75"/>
      <c r="B142" s="1" t="s">
        <v>129</v>
      </c>
      <c r="C142" s="22">
        <v>392000</v>
      </c>
      <c r="D142" s="14"/>
    </row>
    <row r="143" spans="1:4" ht="12.75">
      <c r="A143" s="75"/>
      <c r="B143" s="1" t="s">
        <v>130</v>
      </c>
      <c r="C143" s="22">
        <v>96000</v>
      </c>
      <c r="D143" s="14"/>
    </row>
    <row r="144" spans="1:4" ht="12.75">
      <c r="A144" s="75"/>
      <c r="B144" s="1" t="s">
        <v>131</v>
      </c>
      <c r="C144" s="22">
        <v>97000</v>
      </c>
      <c r="D144" s="14"/>
    </row>
    <row r="145" spans="1:4" ht="12.75">
      <c r="A145" s="75"/>
      <c r="B145" s="1" t="s">
        <v>132</v>
      </c>
      <c r="C145" s="22">
        <v>182000</v>
      </c>
      <c r="D145" s="14"/>
    </row>
    <row r="146" spans="1:4" ht="12.75">
      <c r="A146" s="75"/>
      <c r="B146" s="1" t="s">
        <v>133</v>
      </c>
      <c r="C146" s="22">
        <v>2576000</v>
      </c>
      <c r="D146" s="14" t="s">
        <v>140</v>
      </c>
    </row>
    <row r="147" spans="1:4" ht="12.75">
      <c r="A147" s="75"/>
      <c r="B147" s="1" t="s">
        <v>134</v>
      </c>
      <c r="C147" s="22">
        <v>2362000</v>
      </c>
      <c r="D147" s="14"/>
    </row>
    <row r="148" spans="1:4" ht="12.75">
      <c r="A148" s="75"/>
      <c r="B148" s="1" t="s">
        <v>141</v>
      </c>
      <c r="C148" s="22">
        <v>1206.33</v>
      </c>
      <c r="D148" s="14"/>
    </row>
    <row r="149" spans="1:4" ht="15">
      <c r="A149" s="75"/>
      <c r="B149" s="87" t="s">
        <v>136</v>
      </c>
      <c r="C149" s="86">
        <f>SUM(C97:C148)</f>
        <v>46601206.33</v>
      </c>
      <c r="D149" s="14"/>
    </row>
    <row r="150" spans="1:4" ht="12.75">
      <c r="A150" s="75"/>
      <c r="B150" s="1" t="s">
        <v>137</v>
      </c>
      <c r="C150" s="85">
        <f>SUM(C112+C134)</f>
        <v>7300000</v>
      </c>
      <c r="D150" s="14"/>
    </row>
    <row r="151" spans="1:4" ht="14.25">
      <c r="A151" s="75"/>
      <c r="B151" s="88" t="s">
        <v>138</v>
      </c>
      <c r="C151" s="89">
        <f>SUM(C149-C150)</f>
        <v>39301206.33</v>
      </c>
      <c r="D151" s="14"/>
    </row>
    <row r="152" spans="1:4" ht="12.75">
      <c r="A152" s="75"/>
      <c r="B152" s="1"/>
      <c r="C152" s="22"/>
      <c r="D152" s="14"/>
    </row>
    <row r="153" spans="1:4" ht="14.25" customHeight="1" thickBot="1">
      <c r="A153" s="75"/>
      <c r="B153" s="65"/>
      <c r="C153" s="66"/>
      <c r="D153" s="18"/>
    </row>
    <row r="155" spans="1:3" ht="12.75">
      <c r="A155" s="91"/>
      <c r="B155" s="92" t="s">
        <v>143</v>
      </c>
      <c r="C155" s="25"/>
    </row>
    <row r="156" spans="1:3" ht="12.75">
      <c r="A156" s="91"/>
      <c r="B156" s="93"/>
      <c r="C156" s="25"/>
    </row>
    <row r="157" spans="1:3" ht="12.75">
      <c r="A157" s="91"/>
      <c r="B157" s="93"/>
      <c r="C157" s="25"/>
    </row>
    <row r="158" spans="1:3" ht="12.75">
      <c r="A158" s="91"/>
      <c r="B158" s="94"/>
      <c r="C158" s="25"/>
    </row>
    <row r="159" spans="1:3" ht="12.75">
      <c r="A159" s="91"/>
      <c r="B159" s="94"/>
      <c r="C159" s="25"/>
    </row>
    <row r="160" spans="1:3" ht="12.75">
      <c r="A160" s="91"/>
      <c r="B160" s="94"/>
      <c r="C160" s="25"/>
    </row>
    <row r="161" spans="1:3" ht="12.75">
      <c r="A161" s="91"/>
      <c r="B161" s="3"/>
      <c r="C161" s="25"/>
    </row>
    <row r="162" spans="1:3" ht="12.75">
      <c r="A162" s="91"/>
      <c r="B162" s="3"/>
      <c r="C162" s="25"/>
    </row>
    <row r="163" spans="1:3" ht="12.75">
      <c r="A163" s="91"/>
      <c r="B163" s="3"/>
      <c r="C163" s="25"/>
    </row>
    <row r="164" spans="1:3" ht="12.75">
      <c r="A164" s="91"/>
      <c r="B164" s="3"/>
      <c r="C164" s="25"/>
    </row>
  </sheetData>
  <sheetProtection/>
  <mergeCells count="1">
    <mergeCell ref="A6:B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2013-05-22T07:16:06Z</cp:lastPrinted>
  <dcterms:created xsi:type="dcterms:W3CDTF">1997-01-24T11:07:25Z</dcterms:created>
  <dcterms:modified xsi:type="dcterms:W3CDTF">2013-05-22T07:16:59Z</dcterms:modified>
  <cp:category/>
  <cp:version/>
  <cp:contentType/>
  <cp:contentStatus/>
</cp:coreProperties>
</file>