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Muzeum-celkem" sheetId="1" r:id="rId1"/>
    <sheet name="Muzeum-komentář" sheetId="2" r:id="rId2"/>
    <sheet name="Muzeum-platy" sheetId="3" r:id="rId3"/>
    <sheet name="List4" sheetId="4" r:id="rId4"/>
  </sheets>
  <definedNames>
    <definedName name="_xlnm.Print_Area" localSheetId="0">'Muzeum-celkem'!$A$1:$G$64</definedName>
  </definedNames>
  <calcPr fullCalcOnLoad="1"/>
</workbook>
</file>

<file path=xl/sharedStrings.xml><?xml version="1.0" encoding="utf-8"?>
<sst xmlns="http://schemas.openxmlformats.org/spreadsheetml/2006/main" count="158" uniqueCount="144">
  <si>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</si>
  <si>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</si>
  <si>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</si>
  <si>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</si>
  <si>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</si>
  <si>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</si>
  <si>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</si>
  <si>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</si>
  <si>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</si>
  <si>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</si>
  <si>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</si>
  <si>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</si>
  <si>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</si>
  <si>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</si>
  <si>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</si>
  <si>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</si>
  <si>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</si>
  <si>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</si>
  <si>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Výnosy celkem</t>
  </si>
  <si>
    <t>tř. 5</t>
  </si>
  <si>
    <t>Náklady celkem</t>
  </si>
  <si>
    <t>úč.tř.6</t>
  </si>
  <si>
    <t>Vypracoval:</t>
  </si>
  <si>
    <t>PŘÍSPĚVKOVÁ ORGANIZACE:</t>
  </si>
  <si>
    <t>Jiné sociální náklady</t>
  </si>
  <si>
    <t>Ostatní náklady z činnosti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</si>
  <si>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</si>
  <si>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</si>
  <si>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</si>
  <si>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</si>
  <si>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</si>
  <si>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Výnosy z prodeje DHM kromě pozemků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</si>
  <si>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</si>
  <si>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</si>
  <si>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</si>
  <si>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</si>
  <si>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</si>
  <si>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</si>
  <si>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Tvorba a zůčt.opravných položek</t>
  </si>
  <si>
    <t>Náklady z odepsaných pohledávek</t>
  </si>
  <si>
    <t>Změna stavu nedokončené výroby</t>
  </si>
  <si>
    <t>Aktivace materiálu a zboží</t>
  </si>
  <si>
    <t>Ostatní finanční výnosy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</si>
  <si>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</si>
  <si>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</si>
  <si>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</si>
  <si>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</si>
  <si>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</si>
  <si>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</si>
  <si>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</si>
  <si>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</si>
  <si>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</si>
  <si>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</si>
  <si>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</si>
  <si>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</si>
  <si>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</si>
  <si>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</si>
  <si>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</si>
  <si>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>PŘÍSPĚVEK NA PROVOZ</t>
  </si>
  <si>
    <t>požadavek   2013</t>
  </si>
  <si>
    <t>rozpočet    2012</t>
  </si>
  <si>
    <t>návrh ke schválení        r. 2013</t>
  </si>
  <si>
    <t>skutečnost 2011</t>
  </si>
  <si>
    <r>
      <t>poznámka, komentář</t>
    </r>
    <r>
      <rPr>
        <b/>
        <sz val="10"/>
        <rFont val="Arial CE"/>
        <family val="0"/>
      </rPr>
      <t xml:space="preserve"> (uvést
čís.odkaz na slovní komentář)</t>
    </r>
  </si>
  <si>
    <t>STANOVENÍ PŘÍSPĚVKU NA PROVOZ  V R. 2013</t>
  </si>
  <si>
    <t>Nákl. z drobného dlouhod.majetku</t>
  </si>
  <si>
    <t>Příspěvková organizace:   Muzeum Velké Meziříčí</t>
  </si>
  <si>
    <t>Účet</t>
  </si>
  <si>
    <t>Text</t>
  </si>
  <si>
    <t>Za příspěvkovou organizaci: Bc. Irena Tronečková, ředitelka</t>
  </si>
  <si>
    <t>Vránová</t>
  </si>
  <si>
    <t>ROZPOČET NA ROK 2013   (v tis.Kč) - KOMENTÁŘ</t>
  </si>
  <si>
    <t>Od r. 2012 účet 501 neobsahuje náklady na pořízení drobného dlouhodobého majetku</t>
  </si>
  <si>
    <t>Od r. 2012 účet 518 neobsahuje náklady na pořízení drobného dlouhodobého nehmotného</t>
  </si>
  <si>
    <t>a pro lepší přehlednost uvedeny na řádku účtu 558.</t>
  </si>
  <si>
    <t>z účtu 518 a pro lepší přehlednost uvedeny na řádku účtu 558.</t>
  </si>
  <si>
    <t xml:space="preserve">Od r. 2012 účet 518 obsahuje náklady na bankovní poplatky, které do r. 2011 obsahoval </t>
  </si>
  <si>
    <t>uvedeny v řádku účtu 569.</t>
  </si>
  <si>
    <t>521 platy</t>
  </si>
  <si>
    <t>navýšení o 23 tis. = postup 3 pracovníků do vyššího platového stupně</t>
  </si>
  <si>
    <t xml:space="preserve">navýšení o 40 tis. = personální zajištění návštěvnického provozu výstavního sálu v březnu, </t>
  </si>
  <si>
    <t>dubnu, listopadu případně prosinci 2013</t>
  </si>
  <si>
    <t xml:space="preserve">Od r. 2012 účet 525 obsahuje náklady na zákonné pojištění odpovědnosti (povinné úrazové </t>
  </si>
  <si>
    <t xml:space="preserve">(od r. 2012 nový účet 558). Ve sloupci roku 2011 jsou tyto náklady vyčleněny z účtu 501 </t>
  </si>
  <si>
    <t xml:space="preserve">majetku (od r. 2012 nový účet 558). Ve sloupci roku 2011 jsou tyto náklady vyčleněny </t>
  </si>
  <si>
    <t xml:space="preserve">účet 569. Ve sloupci roku 2011 jsou tyto náklady začleněny do účtu 518 a nejsou tedy </t>
  </si>
  <si>
    <t xml:space="preserve">pojištění), které do r. 2011 obsahoval účet 549. Ve sloupci roku 2011 jsou tyto náklady </t>
  </si>
  <si>
    <t>uvedeny na řádku účtu 525 a nejsou tedy součástí účtu 549.</t>
  </si>
  <si>
    <t>navýšení 10 tis. = náhrady pracovní neschopnosti placené zaměstnavatelem</t>
  </si>
  <si>
    <t>Za příspěvkovou organizaci:  Bc. Irena Tronečková, ředitelka</t>
  </si>
  <si>
    <t>Vypracoval: Vránová</t>
  </si>
  <si>
    <t>Datum: 24. 9. 2012</t>
  </si>
  <si>
    <t xml:space="preserve">základem pro výpočet jsou mzdové prostředky bez náhrad pracovní neschopnosti (1 445 </t>
  </si>
  <si>
    <t>tis.) a cca polovina OON ve výši 12 tis. (DoPČ)</t>
  </si>
  <si>
    <t>Zlepšený HV</t>
  </si>
  <si>
    <r>
      <t xml:space="preserve">Organizace:  </t>
    </r>
    <r>
      <rPr>
        <b/>
        <sz val="12"/>
        <color indexed="8"/>
        <rFont val="Calibri"/>
        <family val="2"/>
      </rPr>
      <t>Muzeum Velké Meziříčí</t>
    </r>
  </si>
  <si>
    <t>Podklady pro usměrňování MP v roce 2013:   platy-závazný ukazatel</t>
  </si>
  <si>
    <t>v Kč</t>
  </si>
  <si>
    <t>Nárokové složky mezd</t>
  </si>
  <si>
    <t>Nenárokové složky mezd</t>
  </si>
  <si>
    <t>Celkem za rok</t>
  </si>
  <si>
    <t>Druh práce</t>
  </si>
  <si>
    <t>Třída/stupeň</t>
  </si>
  <si>
    <t>Úvazek</t>
  </si>
  <si>
    <t>tarif</t>
  </si>
  <si>
    <t>příplatek za vedení</t>
  </si>
  <si>
    <t>ostatní příplatky</t>
  </si>
  <si>
    <t>osobní příplatek</t>
  </si>
  <si>
    <t>odměny</t>
  </si>
  <si>
    <t>(bez odvodů)</t>
  </si>
  <si>
    <t>Ředitel - správce sbírek</t>
  </si>
  <si>
    <t>11/9</t>
  </si>
  <si>
    <t>Historik-archivář-regionalista</t>
  </si>
  <si>
    <t>10/11</t>
  </si>
  <si>
    <t>Dokumentátor-propag.prac.-lektor</t>
  </si>
  <si>
    <t>9/5</t>
  </si>
  <si>
    <t>Dokumentátor-knihovník</t>
  </si>
  <si>
    <t>6/11</t>
  </si>
  <si>
    <t>Účetní</t>
  </si>
  <si>
    <t>9/10</t>
  </si>
  <si>
    <r>
      <t>Průvodce-pokladní</t>
    </r>
    <r>
      <rPr>
        <sz val="10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(10 měsíců úv.1,-)</t>
    </r>
  </si>
  <si>
    <t>5/4</t>
  </si>
  <si>
    <r>
      <t>Průvodce</t>
    </r>
    <r>
      <rPr>
        <sz val="9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(6 měsíců úv.1,-)</t>
    </r>
  </si>
  <si>
    <t>5/1</t>
  </si>
  <si>
    <r>
      <t xml:space="preserve">Uklízečka </t>
    </r>
    <r>
      <rPr>
        <sz val="8"/>
        <color indexed="8"/>
        <rFont val="Calibri"/>
        <family val="2"/>
      </rPr>
      <t>(5 měsíců úv. 0,5; 7 měs. úv. 1,-)</t>
    </r>
  </si>
  <si>
    <t>3/12</t>
  </si>
  <si>
    <t>platy celkem v Kč</t>
  </si>
  <si>
    <t>Náhrady pracovní neschopnosti</t>
  </si>
  <si>
    <t>Celkem</t>
  </si>
  <si>
    <t>Podklady pro usměrňování MP v roce 2013:   dohody o pracovní činnosti, dohody o provedení práce (OON)-závazný ukazatel</t>
  </si>
  <si>
    <t>počet hodin</t>
  </si>
  <si>
    <t>sazba/hod</t>
  </si>
  <si>
    <t>měsíční odměna</t>
  </si>
  <si>
    <t xml:space="preserve">celkem za rok </t>
  </si>
  <si>
    <t>úklidové práce před zahájením sezóny</t>
  </si>
  <si>
    <t>manipulační práce</t>
  </si>
  <si>
    <t xml:space="preserve">průvodcovská služba </t>
  </si>
  <si>
    <t>dohody celkem</t>
  </si>
  <si>
    <t>Dne: 24. 9. 2012</t>
  </si>
  <si>
    <t>80  zapojení fondů</t>
  </si>
  <si>
    <t>Datum: 29. 10. 2012</t>
  </si>
  <si>
    <t xml:space="preserve">ROZPOČET NA ROK 2013   (v tis.Kč)             </t>
  </si>
  <si>
    <t>příloha č.10</t>
  </si>
  <si>
    <t>MUZEUM VELKÉ MEZIŘÍČÍ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</si>
</sst>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1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3" fontId="4" fillId="33" borderId="20" xfId="0" applyNumberFormat="1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3" fontId="4" fillId="33" borderId="22" xfId="0" applyNumberFormat="1" applyFont="1" applyFill="1" applyBorder="1" applyAlignment="1">
      <alignment/>
    </xf>
    <xf numFmtId="3" fontId="4" fillId="33" borderId="23" xfId="0" applyNumberFormat="1" applyFont="1" applyFill="1" applyBorder="1" applyAlignment="1">
      <alignment/>
    </xf>
    <xf numFmtId="3" fontId="3" fillId="33" borderId="24" xfId="0" applyNumberFormat="1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3" fontId="3" fillId="33" borderId="25" xfId="0" applyNumberFormat="1" applyFont="1" applyFill="1" applyBorder="1" applyAlignment="1">
      <alignment/>
    </xf>
    <xf numFmtId="3" fontId="3" fillId="33" borderId="26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27" xfId="0" applyFont="1" applyFill="1" applyBorder="1" applyAlignment="1">
      <alignment/>
    </xf>
    <xf numFmtId="0" fontId="4" fillId="33" borderId="15" xfId="0" applyFont="1" applyFill="1" applyBorder="1" applyAlignment="1">
      <alignment horizontal="left"/>
    </xf>
    <xf numFmtId="0" fontId="4" fillId="33" borderId="33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30" xfId="0" applyFont="1" applyFill="1" applyBorder="1" applyAlignment="1">
      <alignment horizontal="right"/>
    </xf>
    <xf numFmtId="0" fontId="3" fillId="33" borderId="30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3" fontId="4" fillId="33" borderId="34" xfId="0" applyNumberFormat="1" applyFont="1" applyFill="1" applyBorder="1" applyAlignment="1">
      <alignment/>
    </xf>
    <xf numFmtId="3" fontId="4" fillId="33" borderId="35" xfId="0" applyNumberFormat="1" applyFont="1" applyFill="1" applyBorder="1" applyAlignment="1">
      <alignment/>
    </xf>
    <xf numFmtId="3" fontId="3" fillId="33" borderId="35" xfId="0" applyNumberFormat="1" applyFont="1" applyFill="1" applyBorder="1" applyAlignment="1">
      <alignment/>
    </xf>
    <xf numFmtId="3" fontId="4" fillId="33" borderId="36" xfId="0" applyNumberFormat="1" applyFont="1" applyFill="1" applyBorder="1" applyAlignment="1">
      <alignment/>
    </xf>
    <xf numFmtId="3" fontId="4" fillId="33" borderId="37" xfId="0" applyNumberFormat="1" applyFont="1" applyFill="1" applyBorder="1" applyAlignment="1">
      <alignment/>
    </xf>
    <xf numFmtId="3" fontId="4" fillId="33" borderId="38" xfId="0" applyNumberFormat="1" applyFont="1" applyFill="1" applyBorder="1" applyAlignment="1">
      <alignment/>
    </xf>
    <xf numFmtId="0" fontId="3" fillId="33" borderId="27" xfId="0" applyFont="1" applyFill="1" applyBorder="1" applyAlignment="1">
      <alignment horizontal="right"/>
    </xf>
    <xf numFmtId="0" fontId="3" fillId="33" borderId="39" xfId="0" applyFont="1" applyFill="1" applyBorder="1" applyAlignment="1">
      <alignment/>
    </xf>
    <xf numFmtId="3" fontId="3" fillId="33" borderId="40" xfId="0" applyNumberFormat="1" applyFont="1" applyFill="1" applyBorder="1" applyAlignment="1">
      <alignment/>
    </xf>
    <xf numFmtId="3" fontId="3" fillId="33" borderId="41" xfId="0" applyNumberFormat="1" applyFont="1" applyFill="1" applyBorder="1" applyAlignment="1">
      <alignment/>
    </xf>
    <xf numFmtId="3" fontId="3" fillId="33" borderId="39" xfId="0" applyNumberFormat="1" applyFont="1" applyFill="1" applyBorder="1" applyAlignment="1">
      <alignment/>
    </xf>
    <xf numFmtId="0" fontId="3" fillId="33" borderId="30" xfId="0" applyFont="1" applyFill="1" applyBorder="1" applyAlignment="1">
      <alignment vertical="top"/>
    </xf>
    <xf numFmtId="0" fontId="4" fillId="33" borderId="27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3" fontId="3" fillId="33" borderId="42" xfId="0" applyNumberFormat="1" applyFont="1" applyFill="1" applyBorder="1" applyAlignment="1">
      <alignment/>
    </xf>
    <xf numFmtId="3" fontId="3" fillId="33" borderId="43" xfId="0" applyNumberFormat="1" applyFont="1" applyFill="1" applyBorder="1" applyAlignment="1">
      <alignment/>
    </xf>
    <xf numFmtId="4" fontId="4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3" fontId="4" fillId="33" borderId="28" xfId="0" applyNumberFormat="1" applyFont="1" applyFill="1" applyBorder="1" applyAlignment="1">
      <alignment/>
    </xf>
    <xf numFmtId="3" fontId="4" fillId="33" borderId="29" xfId="0" applyNumberFormat="1" applyFont="1" applyFill="1" applyBorder="1" applyAlignment="1">
      <alignment/>
    </xf>
    <xf numFmtId="0" fontId="4" fillId="33" borderId="38" xfId="0" applyFont="1" applyFill="1" applyBorder="1" applyAlignment="1">
      <alignment/>
    </xf>
    <xf numFmtId="3" fontId="4" fillId="33" borderId="44" xfId="0" applyNumberFormat="1" applyFont="1" applyFill="1" applyBorder="1" applyAlignment="1">
      <alignment/>
    </xf>
    <xf numFmtId="0" fontId="3" fillId="33" borderId="27" xfId="0" applyFont="1" applyFill="1" applyBorder="1" applyAlignment="1">
      <alignment vertical="center" wrapText="1"/>
    </xf>
    <xf numFmtId="3" fontId="4" fillId="33" borderId="45" xfId="0" applyNumberFormat="1" applyFont="1" applyFill="1" applyBorder="1" applyAlignment="1">
      <alignment vertical="center"/>
    </xf>
    <xf numFmtId="3" fontId="4" fillId="33" borderId="46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4" fontId="3" fillId="33" borderId="27" xfId="0" applyNumberFormat="1" applyFont="1" applyFill="1" applyBorder="1" applyAlignment="1">
      <alignment wrapText="1"/>
    </xf>
    <xf numFmtId="4" fontId="3" fillId="33" borderId="27" xfId="0" applyNumberFormat="1" applyFont="1" applyFill="1" applyBorder="1" applyAlignment="1">
      <alignment horizontal="left" wrapText="1"/>
    </xf>
    <xf numFmtId="0" fontId="3" fillId="33" borderId="27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32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47" xfId="0" applyFont="1" applyBorder="1" applyAlignment="1">
      <alignment/>
    </xf>
    <xf numFmtId="0" fontId="3" fillId="0" borderId="47" xfId="0" applyFont="1" applyBorder="1" applyAlignment="1">
      <alignment horizontal="left"/>
    </xf>
    <xf numFmtId="0" fontId="3" fillId="0" borderId="47" xfId="0" applyFont="1" applyBorder="1" applyAlignment="1">
      <alignment/>
    </xf>
    <xf numFmtId="0" fontId="6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7" fillId="0" borderId="48" xfId="0" applyFont="1" applyBorder="1" applyAlignment="1">
      <alignment/>
    </xf>
    <xf numFmtId="0" fontId="0" fillId="0" borderId="0" xfId="0" applyFont="1" applyAlignment="1">
      <alignment/>
    </xf>
    <xf numFmtId="3" fontId="4" fillId="33" borderId="23" xfId="0" applyNumberFormat="1" applyFont="1" applyFill="1" applyBorder="1" applyAlignment="1">
      <alignment/>
    </xf>
    <xf numFmtId="0" fontId="3" fillId="0" borderId="49" xfId="0" applyFont="1" applyBorder="1" applyAlignment="1">
      <alignment horizontal="left"/>
    </xf>
    <xf numFmtId="0" fontId="0" fillId="0" borderId="49" xfId="0" applyFont="1" applyBorder="1" applyAlignment="1">
      <alignment/>
    </xf>
    <xf numFmtId="0" fontId="0" fillId="0" borderId="47" xfId="0" applyFont="1" applyBorder="1" applyAlignment="1">
      <alignment/>
    </xf>
    <xf numFmtId="3" fontId="4" fillId="33" borderId="2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33" borderId="50" xfId="0" applyFont="1" applyFill="1" applyBorder="1" applyAlignment="1">
      <alignment/>
    </xf>
    <xf numFmtId="3" fontId="3" fillId="33" borderId="51" xfId="0" applyNumberFormat="1" applyFont="1" applyFill="1" applyBorder="1" applyAlignment="1">
      <alignment/>
    </xf>
    <xf numFmtId="3" fontId="3" fillId="33" borderId="52" xfId="0" applyNumberFormat="1" applyFont="1" applyFill="1" applyBorder="1" applyAlignment="1">
      <alignment/>
    </xf>
    <xf numFmtId="3" fontId="3" fillId="33" borderId="50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horizontal="right"/>
    </xf>
    <xf numFmtId="0" fontId="34" fillId="0" borderId="30" xfId="0" applyFont="1" applyBorder="1" applyAlignment="1">
      <alignment/>
    </xf>
    <xf numFmtId="0" fontId="34" fillId="0" borderId="53" xfId="0" applyFont="1" applyBorder="1" applyAlignment="1">
      <alignment/>
    </xf>
    <xf numFmtId="0" fontId="34" fillId="0" borderId="54" xfId="0" applyFont="1" applyBorder="1" applyAlignment="1">
      <alignment/>
    </xf>
    <xf numFmtId="0" fontId="34" fillId="0" borderId="54" xfId="0" applyFont="1" applyBorder="1" applyAlignment="1">
      <alignment horizontal="center"/>
    </xf>
    <xf numFmtId="0" fontId="34" fillId="0" borderId="23" xfId="0" applyFont="1" applyBorder="1" applyAlignment="1">
      <alignment/>
    </xf>
    <xf numFmtId="0" fontId="34" fillId="0" borderId="42" xfId="0" applyFont="1" applyBorder="1" applyAlignment="1">
      <alignment horizontal="center"/>
    </xf>
    <xf numFmtId="0" fontId="34" fillId="0" borderId="55" xfId="0" applyFont="1" applyBorder="1" applyAlignment="1">
      <alignment horizontal="center"/>
    </xf>
    <xf numFmtId="0" fontId="34" fillId="0" borderId="44" xfId="0" applyFont="1" applyBorder="1" applyAlignment="1">
      <alignment horizontal="center"/>
    </xf>
    <xf numFmtId="0" fontId="34" fillId="0" borderId="56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57" xfId="0" applyFont="1" applyBorder="1" applyAlignment="1">
      <alignment horizontal="center"/>
    </xf>
    <xf numFmtId="0" fontId="34" fillId="0" borderId="55" xfId="0" applyFont="1" applyFill="1" applyBorder="1" applyAlignment="1">
      <alignment horizontal="center"/>
    </xf>
    <xf numFmtId="0" fontId="0" fillId="0" borderId="15" xfId="0" applyBorder="1" applyAlignment="1">
      <alignment/>
    </xf>
    <xf numFmtId="49" fontId="0" fillId="0" borderId="31" xfId="0" applyNumberFormat="1" applyBorder="1" applyAlignment="1">
      <alignment horizontal="center"/>
    </xf>
    <xf numFmtId="164" fontId="0" fillId="0" borderId="58" xfId="0" applyNumberFormat="1" applyBorder="1" applyAlignment="1">
      <alignment horizontal="center"/>
    </xf>
    <xf numFmtId="3" fontId="0" fillId="0" borderId="59" xfId="0" applyNumberFormat="1" applyBorder="1" applyAlignment="1">
      <alignment/>
    </xf>
    <xf numFmtId="3" fontId="0" fillId="0" borderId="59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58" xfId="0" applyNumberFormat="1" applyFill="1" applyBorder="1" applyAlignment="1">
      <alignment/>
    </xf>
    <xf numFmtId="0" fontId="0" fillId="0" borderId="58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55" xfId="0" applyBorder="1" applyAlignment="1">
      <alignment horizontal="center"/>
    </xf>
    <xf numFmtId="3" fontId="0" fillId="0" borderId="60" xfId="0" applyNumberFormat="1" applyBorder="1" applyAlignment="1">
      <alignment/>
    </xf>
    <xf numFmtId="3" fontId="0" fillId="0" borderId="61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44" xfId="0" applyNumberFormat="1" applyFill="1" applyBorder="1" applyAlignment="1">
      <alignment/>
    </xf>
    <xf numFmtId="3" fontId="0" fillId="0" borderId="62" xfId="0" applyNumberFormat="1" applyFill="1" applyBorder="1" applyAlignment="1">
      <alignment/>
    </xf>
    <xf numFmtId="3" fontId="0" fillId="0" borderId="38" xfId="0" applyNumberFormat="1" applyFill="1" applyBorder="1" applyAlignment="1">
      <alignment/>
    </xf>
    <xf numFmtId="0" fontId="0" fillId="0" borderId="45" xfId="0" applyBorder="1" applyAlignment="1">
      <alignment/>
    </xf>
    <xf numFmtId="0" fontId="34" fillId="0" borderId="63" xfId="0" applyFont="1" applyBorder="1" applyAlignment="1">
      <alignment horizontal="center"/>
    </xf>
    <xf numFmtId="3" fontId="34" fillId="0" borderId="46" xfId="0" applyNumberFormat="1" applyFont="1" applyBorder="1" applyAlignment="1">
      <alignment/>
    </xf>
    <xf numFmtId="3" fontId="34" fillId="0" borderId="64" xfId="0" applyNumberFormat="1" applyFont="1" applyBorder="1" applyAlignment="1">
      <alignment/>
    </xf>
    <xf numFmtId="3" fontId="34" fillId="0" borderId="63" xfId="0" applyNumberFormat="1" applyFont="1" applyBorder="1" applyAlignment="1">
      <alignment/>
    </xf>
    <xf numFmtId="3" fontId="34" fillId="0" borderId="42" xfId="0" applyNumberFormat="1" applyFont="1" applyBorder="1" applyAlignment="1">
      <alignment/>
    </xf>
    <xf numFmtId="3" fontId="34" fillId="0" borderId="55" xfId="0" applyNumberFormat="1" applyFont="1" applyBorder="1" applyAlignment="1">
      <alignment/>
    </xf>
    <xf numFmtId="0" fontId="34" fillId="0" borderId="27" xfId="0" applyFont="1" applyFill="1" applyBorder="1" applyAlignment="1">
      <alignment/>
    </xf>
    <xf numFmtId="0" fontId="0" fillId="0" borderId="65" xfId="0" applyBorder="1" applyAlignment="1">
      <alignment/>
    </xf>
    <xf numFmtId="0" fontId="34" fillId="0" borderId="66" xfId="0" applyFont="1" applyBorder="1" applyAlignment="1">
      <alignment horizontal="center"/>
    </xf>
    <xf numFmtId="3" fontId="34" fillId="0" borderId="65" xfId="0" applyNumberFormat="1" applyFont="1" applyBorder="1" applyAlignment="1">
      <alignment/>
    </xf>
    <xf numFmtId="3" fontId="34" fillId="0" borderId="26" xfId="0" applyNumberFormat="1" applyFont="1" applyBorder="1" applyAlignment="1">
      <alignment/>
    </xf>
    <xf numFmtId="3" fontId="34" fillId="0" borderId="66" xfId="0" applyNumberFormat="1" applyFont="1" applyBorder="1" applyAlignment="1">
      <alignment/>
    </xf>
    <xf numFmtId="3" fontId="34" fillId="0" borderId="25" xfId="0" applyNumberFormat="1" applyFont="1" applyBorder="1" applyAlignment="1">
      <alignment/>
    </xf>
    <xf numFmtId="3" fontId="34" fillId="0" borderId="27" xfId="0" applyNumberFormat="1" applyFont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Border="1" applyAlignment="1">
      <alignment horizontal="center"/>
    </xf>
    <xf numFmtId="3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46" xfId="0" applyFont="1" applyBorder="1" applyAlignment="1">
      <alignment horizontal="center"/>
    </xf>
    <xf numFmtId="0" fontId="34" fillId="0" borderId="64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0" fillId="0" borderId="5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4" xfId="0" applyBorder="1" applyAlignment="1">
      <alignment/>
    </xf>
    <xf numFmtId="3" fontId="13" fillId="0" borderId="20" xfId="0" applyNumberFormat="1" applyFont="1" applyFill="1" applyBorder="1" applyAlignment="1">
      <alignment/>
    </xf>
    <xf numFmtId="0" fontId="5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59" xfId="0" applyBorder="1" applyAlignment="1">
      <alignment/>
    </xf>
    <xf numFmtId="0" fontId="0" fillId="0" borderId="32" xfId="0" applyBorder="1" applyAlignment="1">
      <alignment/>
    </xf>
    <xf numFmtId="3" fontId="13" fillId="0" borderId="15" xfId="0" applyNumberFormat="1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56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/>
    </xf>
    <xf numFmtId="3" fontId="13" fillId="0" borderId="38" xfId="0" applyNumberFormat="1" applyFont="1" applyFill="1" applyBorder="1" applyAlignment="1">
      <alignment/>
    </xf>
    <xf numFmtId="0" fontId="34" fillId="0" borderId="67" xfId="0" applyFont="1" applyBorder="1" applyAlignment="1">
      <alignment/>
    </xf>
    <xf numFmtId="0" fontId="34" fillId="0" borderId="43" xfId="0" applyFont="1" applyBorder="1" applyAlignment="1">
      <alignment/>
    </xf>
    <xf numFmtId="0" fontId="34" fillId="0" borderId="16" xfId="0" applyFont="1" applyBorder="1" applyAlignment="1">
      <alignment/>
    </xf>
    <xf numFmtId="3" fontId="31" fillId="0" borderId="23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3" fontId="3" fillId="34" borderId="46" xfId="0" applyNumberFormat="1" applyFont="1" applyFill="1" applyBorder="1" applyAlignment="1">
      <alignment vertical="center"/>
    </xf>
    <xf numFmtId="0" fontId="1" fillId="33" borderId="68" xfId="0" applyFont="1" applyFill="1" applyBorder="1" applyAlignment="1">
      <alignment horizontal="left"/>
    </xf>
    <xf numFmtId="0" fontId="1" fillId="33" borderId="25" xfId="0" applyFont="1" applyFill="1" applyBorder="1" applyAlignment="1">
      <alignment/>
    </xf>
    <xf numFmtId="0" fontId="1" fillId="33" borderId="63" xfId="0" applyFont="1" applyFill="1" applyBorder="1" applyAlignment="1">
      <alignment/>
    </xf>
    <xf numFmtId="0" fontId="3" fillId="33" borderId="68" xfId="0" applyFont="1" applyFill="1" applyBorder="1" applyAlignment="1">
      <alignment/>
    </xf>
    <xf numFmtId="0" fontId="4" fillId="33" borderId="30" xfId="0" applyFont="1" applyFill="1" applyBorder="1" applyAlignment="1">
      <alignment vertical="top"/>
    </xf>
    <xf numFmtId="0" fontId="4" fillId="33" borderId="17" xfId="0" applyFont="1" applyFill="1" applyBorder="1" applyAlignment="1">
      <alignment vertical="top"/>
    </xf>
    <xf numFmtId="0" fontId="4" fillId="33" borderId="30" xfId="0" applyFont="1" applyFill="1" applyBorder="1" applyAlignment="1">
      <alignment horizontal="right" vertical="top"/>
    </xf>
    <xf numFmtId="0" fontId="4" fillId="33" borderId="17" xfId="0" applyFont="1" applyFill="1" applyBorder="1" applyAlignment="1">
      <alignment horizontal="right" vertical="top"/>
    </xf>
    <xf numFmtId="0" fontId="4" fillId="33" borderId="23" xfId="0" applyFont="1" applyFill="1" applyBorder="1" applyAlignment="1">
      <alignment horizontal="right" vertical="top"/>
    </xf>
    <xf numFmtId="0" fontId="34" fillId="0" borderId="69" xfId="0" applyFont="1" applyBorder="1" applyAlignment="1">
      <alignment horizontal="center"/>
    </xf>
    <xf numFmtId="0" fontId="34" fillId="0" borderId="70" xfId="0" applyFont="1" applyBorder="1" applyAlignment="1">
      <alignment horizontal="center"/>
    </xf>
    <xf numFmtId="0" fontId="34" fillId="0" borderId="54" xfId="0" applyFont="1" applyBorder="1" applyAlignment="1">
      <alignment horizontal="center"/>
    </xf>
    <xf numFmtId="0" fontId="1" fillId="33" borderId="70" xfId="0" applyFont="1" applyFill="1" applyBorder="1" applyAlignment="1">
      <alignment/>
    </xf>
    <xf numFmtId="0" fontId="1" fillId="33" borderId="69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SheetLayoutView="100" zoomScalePageLayoutView="0" workbookViewId="0" topLeftCell="A52">
      <selection activeCell="I55" sqref="I55"/>
    </sheetView>
  </sheetViews>
  <sheetFormatPr defaultColWidth="9.00390625" defaultRowHeight="12.75"/>
  <cols>
    <col min="1" max="1" width="9.875" style="30" customWidth="1"/>
    <col min="2" max="2" width="37.00390625" style="30" customWidth="1"/>
    <col min="3" max="5" width="15.75390625" style="61" customWidth="1"/>
    <col min="6" max="6" width="15.75390625" style="62" customWidth="1"/>
    <col min="7" max="7" width="17.25390625" style="30" customWidth="1"/>
    <col min="8" max="16384" width="9.125" style="30" customWidth="1"/>
  </cols>
  <sheetData>
    <row r="1" spans="1:7" ht="18" customHeight="1" thickBot="1">
      <c r="A1" s="177" t="s">
        <v>141</v>
      </c>
      <c r="B1" s="177"/>
      <c r="C1" s="177"/>
      <c r="D1" s="177"/>
      <c r="E1" s="177"/>
      <c r="F1" s="177"/>
      <c r="G1" s="177" t="s">
        <v>142</v>
      </c>
    </row>
    <row r="2" spans="1:7" ht="18" customHeight="1" thickBot="1">
      <c r="A2" s="178" t="s">
        <v>23</v>
      </c>
      <c r="B2" s="179"/>
      <c r="C2" s="189" t="s">
        <v>143</v>
      </c>
      <c r="D2" s="190"/>
      <c r="E2" s="190"/>
      <c r="F2" s="190"/>
      <c r="G2" s="179"/>
    </row>
    <row r="3" spans="1:7" s="31" customFormat="1" ht="57" thickBot="1">
      <c r="A3" s="70" t="s">
        <v>1</v>
      </c>
      <c r="B3" s="71" t="s">
        <v>0</v>
      </c>
      <c r="C3" s="72" t="s">
        <v>62</v>
      </c>
      <c r="D3" s="72" t="s">
        <v>60</v>
      </c>
      <c r="E3" s="72" t="s">
        <v>59</v>
      </c>
      <c r="F3" s="73" t="s">
        <v>61</v>
      </c>
      <c r="G3" s="74" t="s">
        <v>63</v>
      </c>
    </row>
    <row r="4" spans="1:7" s="31" customFormat="1" ht="18" customHeight="1" thickBot="1">
      <c r="A4" s="32">
        <v>501</v>
      </c>
      <c r="B4" s="39" t="s">
        <v>2</v>
      </c>
      <c r="C4" s="17">
        <f>SUM(C5:C7)</f>
        <v>77</v>
      </c>
      <c r="D4" s="9">
        <f>SUM(D5:D7)</f>
        <v>125</v>
      </c>
      <c r="E4" s="9">
        <f>SUM(E5:E7)</f>
        <v>128</v>
      </c>
      <c r="F4" s="9">
        <f>SUM(F5:F7)</f>
        <v>128</v>
      </c>
      <c r="G4" s="88">
        <v>501</v>
      </c>
    </row>
    <row r="5" spans="1:7" ht="18" customHeight="1">
      <c r="A5" s="181" t="s">
        <v>43</v>
      </c>
      <c r="B5" s="33" t="s">
        <v>44</v>
      </c>
      <c r="C5" s="3"/>
      <c r="D5" s="4"/>
      <c r="E5" s="4"/>
      <c r="F5" s="4"/>
      <c r="G5" s="5"/>
    </row>
    <row r="6" spans="1:7" ht="18" customHeight="1">
      <c r="A6" s="182"/>
      <c r="B6" s="34" t="s">
        <v>45</v>
      </c>
      <c r="C6" s="6">
        <v>17</v>
      </c>
      <c r="D6" s="7">
        <v>21</v>
      </c>
      <c r="E6" s="7">
        <v>21</v>
      </c>
      <c r="F6" s="7">
        <v>21</v>
      </c>
      <c r="G6" s="8"/>
    </row>
    <row r="7" spans="1:7" ht="18" customHeight="1" thickBot="1">
      <c r="A7" s="182"/>
      <c r="B7" s="35" t="s">
        <v>46</v>
      </c>
      <c r="C7" s="6">
        <v>60</v>
      </c>
      <c r="D7" s="7">
        <v>104</v>
      </c>
      <c r="E7" s="7">
        <v>107</v>
      </c>
      <c r="F7" s="7">
        <v>107</v>
      </c>
      <c r="G7" s="8"/>
    </row>
    <row r="8" spans="1:7" s="31" customFormat="1" ht="18" customHeight="1" thickBot="1">
      <c r="A8" s="32">
        <v>502</v>
      </c>
      <c r="B8" s="32" t="s">
        <v>3</v>
      </c>
      <c r="C8" s="19">
        <f>SUM(C9:C12)</f>
        <v>279</v>
      </c>
      <c r="D8" s="20">
        <f>SUM(D9:D12)</f>
        <v>276</v>
      </c>
      <c r="E8" s="20">
        <f>SUM(E9:E12)</f>
        <v>300</v>
      </c>
      <c r="F8" s="20">
        <f>SUM(F9:F12)</f>
        <v>300</v>
      </c>
      <c r="G8" s="22"/>
    </row>
    <row r="9" spans="1:7" ht="18" customHeight="1">
      <c r="A9" s="183" t="s">
        <v>43</v>
      </c>
      <c r="B9" s="37" t="s">
        <v>47</v>
      </c>
      <c r="C9" s="11">
        <v>11</v>
      </c>
      <c r="D9" s="12">
        <v>12</v>
      </c>
      <c r="E9" s="12">
        <v>12</v>
      </c>
      <c r="F9" s="12">
        <v>12</v>
      </c>
      <c r="G9" s="5"/>
    </row>
    <row r="10" spans="1:7" ht="18" customHeight="1">
      <c r="A10" s="184"/>
      <c r="B10" s="35" t="s">
        <v>48</v>
      </c>
      <c r="C10" s="3">
        <v>26</v>
      </c>
      <c r="D10" s="4">
        <v>24</v>
      </c>
      <c r="E10" s="4">
        <v>24</v>
      </c>
      <c r="F10" s="4">
        <v>24</v>
      </c>
      <c r="G10" s="13"/>
    </row>
    <row r="11" spans="1:7" ht="18" customHeight="1">
      <c r="A11" s="184"/>
      <c r="B11" s="35" t="s">
        <v>49</v>
      </c>
      <c r="C11" s="6">
        <v>242</v>
      </c>
      <c r="D11" s="7">
        <v>240</v>
      </c>
      <c r="E11" s="7">
        <v>264</v>
      </c>
      <c r="F11" s="7">
        <v>264</v>
      </c>
      <c r="G11" s="8"/>
    </row>
    <row r="12" spans="1:7" ht="18" customHeight="1" thickBot="1">
      <c r="A12" s="185"/>
      <c r="B12" s="36" t="s">
        <v>50</v>
      </c>
      <c r="C12" s="14"/>
      <c r="D12" s="15"/>
      <c r="E12" s="15"/>
      <c r="F12" s="15"/>
      <c r="G12" s="16"/>
    </row>
    <row r="13" spans="1:7" s="1" customFormat="1" ht="18" customHeight="1" thickBot="1">
      <c r="A13" s="38">
        <v>504</v>
      </c>
      <c r="B13" s="39" t="s">
        <v>4</v>
      </c>
      <c r="C13" s="17">
        <v>26</v>
      </c>
      <c r="D13" s="9">
        <v>32</v>
      </c>
      <c r="E13" s="9">
        <v>32</v>
      </c>
      <c r="F13" s="9">
        <v>32</v>
      </c>
      <c r="G13" s="18"/>
    </row>
    <row r="14" spans="1:7" s="40" customFormat="1" ht="18" customHeight="1" thickBot="1">
      <c r="A14" s="32">
        <v>511</v>
      </c>
      <c r="B14" s="32" t="s">
        <v>5</v>
      </c>
      <c r="C14" s="19">
        <v>45</v>
      </c>
      <c r="D14" s="20">
        <v>192</v>
      </c>
      <c r="E14" s="20">
        <v>60</v>
      </c>
      <c r="F14" s="20">
        <v>60</v>
      </c>
      <c r="G14" s="21"/>
    </row>
    <row r="15" spans="1:7" s="31" customFormat="1" ht="18" customHeight="1" thickBot="1">
      <c r="A15" s="39">
        <v>512</v>
      </c>
      <c r="B15" s="32" t="s">
        <v>6</v>
      </c>
      <c r="C15" s="17">
        <v>4</v>
      </c>
      <c r="D15" s="9">
        <v>10</v>
      </c>
      <c r="E15" s="9">
        <v>10</v>
      </c>
      <c r="F15" s="9">
        <v>10</v>
      </c>
      <c r="G15" s="22"/>
    </row>
    <row r="16" spans="1:7" ht="18" customHeight="1" thickBot="1">
      <c r="A16" s="32">
        <v>513</v>
      </c>
      <c r="B16" s="32" t="s">
        <v>7</v>
      </c>
      <c r="C16" s="19">
        <v>8</v>
      </c>
      <c r="D16" s="20">
        <v>7</v>
      </c>
      <c r="E16" s="20">
        <v>7</v>
      </c>
      <c r="F16" s="20">
        <v>7</v>
      </c>
      <c r="G16" s="21"/>
    </row>
    <row r="17" spans="1:7" s="31" customFormat="1" ht="18" customHeight="1" thickBot="1">
      <c r="A17" s="32">
        <v>518</v>
      </c>
      <c r="B17" s="32" t="s">
        <v>8</v>
      </c>
      <c r="C17" s="19">
        <f>SUM(C18:C20)</f>
        <v>556</v>
      </c>
      <c r="D17" s="20">
        <f>SUM(D18:D20)</f>
        <v>599</v>
      </c>
      <c r="E17" s="20">
        <f>SUM(E18:E20)</f>
        <v>571</v>
      </c>
      <c r="F17" s="20">
        <f>SUM(F18:F20)</f>
        <v>571</v>
      </c>
      <c r="G17" s="92">
        <v>518</v>
      </c>
    </row>
    <row r="18" spans="1:7" s="31" customFormat="1" ht="18" customHeight="1">
      <c r="A18" s="41" t="s">
        <v>43</v>
      </c>
      <c r="B18" s="37" t="s">
        <v>51</v>
      </c>
      <c r="C18" s="23">
        <v>30</v>
      </c>
      <c r="D18" s="24">
        <v>30</v>
      </c>
      <c r="E18" s="24">
        <v>30</v>
      </c>
      <c r="F18" s="24">
        <v>30</v>
      </c>
      <c r="G18" s="25"/>
    </row>
    <row r="19" spans="1:7" s="31" customFormat="1" ht="18" customHeight="1">
      <c r="A19" s="38"/>
      <c r="B19" s="35" t="s">
        <v>52</v>
      </c>
      <c r="C19" s="26">
        <v>355</v>
      </c>
      <c r="D19" s="27">
        <v>356</v>
      </c>
      <c r="E19" s="27">
        <v>356</v>
      </c>
      <c r="F19" s="27">
        <v>356</v>
      </c>
      <c r="G19" s="28"/>
    </row>
    <row r="20" spans="1:7" s="31" customFormat="1" ht="18" customHeight="1" thickBot="1">
      <c r="A20" s="38"/>
      <c r="B20" s="35" t="s">
        <v>46</v>
      </c>
      <c r="C20" s="26">
        <v>171</v>
      </c>
      <c r="D20" s="27">
        <v>213</v>
      </c>
      <c r="E20" s="27">
        <v>185</v>
      </c>
      <c r="F20" s="27">
        <v>185</v>
      </c>
      <c r="G20" s="29"/>
    </row>
    <row r="21" spans="1:7" s="31" customFormat="1" ht="18" customHeight="1" thickBot="1">
      <c r="A21" s="42">
        <v>521</v>
      </c>
      <c r="B21" s="32" t="s">
        <v>9</v>
      </c>
      <c r="C21" s="19">
        <f>SUM(C22:C25)</f>
        <v>1388</v>
      </c>
      <c r="D21" s="20">
        <f>SUM(D22:D25)</f>
        <v>1446</v>
      </c>
      <c r="E21" s="20">
        <f>SUM(E22:E25)</f>
        <v>1478</v>
      </c>
      <c r="F21" s="20">
        <f>SUM(F22:F25)</f>
        <v>1478</v>
      </c>
      <c r="G21" s="22"/>
    </row>
    <row r="22" spans="1:7" ht="18" customHeight="1">
      <c r="A22" s="41" t="s">
        <v>43</v>
      </c>
      <c r="B22" s="43" t="s">
        <v>53</v>
      </c>
      <c r="C22" s="3">
        <v>1375</v>
      </c>
      <c r="D22" s="4">
        <v>1382</v>
      </c>
      <c r="E22" s="4">
        <v>1455</v>
      </c>
      <c r="F22" s="4">
        <v>1455</v>
      </c>
      <c r="G22" s="5">
        <v>521</v>
      </c>
    </row>
    <row r="23" spans="1:7" ht="18" customHeight="1">
      <c r="A23" s="44"/>
      <c r="B23" s="35" t="s">
        <v>54</v>
      </c>
      <c r="C23" s="6">
        <v>13</v>
      </c>
      <c r="D23" s="7">
        <v>64</v>
      </c>
      <c r="E23" s="7">
        <v>23</v>
      </c>
      <c r="F23" s="7">
        <v>23</v>
      </c>
      <c r="G23" s="8"/>
    </row>
    <row r="24" spans="1:7" ht="18" customHeight="1">
      <c r="A24" s="44"/>
      <c r="B24" s="44" t="s">
        <v>55</v>
      </c>
      <c r="C24" s="45"/>
      <c r="D24" s="46"/>
      <c r="E24" s="46"/>
      <c r="F24" s="46"/>
      <c r="G24" s="10"/>
    </row>
    <row r="25" spans="1:7" ht="18" customHeight="1" thickBot="1">
      <c r="A25" s="36"/>
      <c r="B25" s="34" t="s">
        <v>56</v>
      </c>
      <c r="C25" s="48"/>
      <c r="D25" s="15"/>
      <c r="E25" s="49"/>
      <c r="F25" s="49"/>
      <c r="G25" s="50"/>
    </row>
    <row r="26" spans="1:7" s="31" customFormat="1" ht="18" customHeight="1" thickBot="1">
      <c r="A26" s="32">
        <v>524</v>
      </c>
      <c r="B26" s="32" t="s">
        <v>10</v>
      </c>
      <c r="C26" s="19">
        <v>468</v>
      </c>
      <c r="D26" s="20">
        <v>470</v>
      </c>
      <c r="E26" s="20">
        <v>497</v>
      </c>
      <c r="F26" s="20">
        <v>497</v>
      </c>
      <c r="G26" s="92">
        <v>524</v>
      </c>
    </row>
    <row r="27" spans="1:7" s="31" customFormat="1" ht="18" customHeight="1" thickBot="1">
      <c r="A27" s="32">
        <v>525</v>
      </c>
      <c r="B27" s="32" t="s">
        <v>11</v>
      </c>
      <c r="C27" s="19">
        <v>4</v>
      </c>
      <c r="D27" s="20">
        <v>5</v>
      </c>
      <c r="E27" s="20">
        <v>5</v>
      </c>
      <c r="F27" s="20">
        <v>5</v>
      </c>
      <c r="G27" s="92">
        <v>525</v>
      </c>
    </row>
    <row r="28" spans="1:7" s="31" customFormat="1" ht="18" customHeight="1" thickBot="1">
      <c r="A28" s="32">
        <v>527</v>
      </c>
      <c r="B28" s="32" t="s">
        <v>12</v>
      </c>
      <c r="C28" s="19">
        <v>55</v>
      </c>
      <c r="D28" s="20">
        <v>58</v>
      </c>
      <c r="E28" s="20">
        <v>62</v>
      </c>
      <c r="F28" s="20">
        <v>62</v>
      </c>
      <c r="G28" s="22"/>
    </row>
    <row r="29" spans="1:7" s="31" customFormat="1" ht="18" customHeight="1" thickBot="1">
      <c r="A29" s="32">
        <v>528</v>
      </c>
      <c r="B29" s="32" t="s">
        <v>24</v>
      </c>
      <c r="C29" s="19">
        <v>0</v>
      </c>
      <c r="D29" s="20">
        <v>0</v>
      </c>
      <c r="E29" s="20">
        <v>0</v>
      </c>
      <c r="F29" s="20">
        <v>0</v>
      </c>
      <c r="G29" s="22"/>
    </row>
    <row r="30" spans="1:7" s="31" customFormat="1" ht="18" customHeight="1" thickBot="1">
      <c r="A30" s="32">
        <v>531</v>
      </c>
      <c r="B30" s="32" t="s">
        <v>34</v>
      </c>
      <c r="C30" s="19">
        <v>0</v>
      </c>
      <c r="D30" s="20">
        <v>0</v>
      </c>
      <c r="E30" s="20">
        <v>0</v>
      </c>
      <c r="F30" s="20">
        <v>0</v>
      </c>
      <c r="G30" s="22"/>
    </row>
    <row r="31" spans="1:7" s="31" customFormat="1" ht="18" customHeight="1" thickBot="1">
      <c r="A31" s="32">
        <v>538</v>
      </c>
      <c r="B31" s="32" t="s">
        <v>35</v>
      </c>
      <c r="C31" s="19">
        <v>9</v>
      </c>
      <c r="D31" s="20">
        <v>12</v>
      </c>
      <c r="E31" s="20">
        <v>12</v>
      </c>
      <c r="F31" s="20">
        <v>12</v>
      </c>
      <c r="G31" s="22"/>
    </row>
    <row r="32" spans="1:7" s="31" customFormat="1" ht="18" customHeight="1" thickBot="1">
      <c r="A32" s="32">
        <v>542</v>
      </c>
      <c r="B32" s="32" t="s">
        <v>30</v>
      </c>
      <c r="C32" s="19">
        <v>0</v>
      </c>
      <c r="D32" s="47">
        <v>0</v>
      </c>
      <c r="E32" s="47">
        <v>0</v>
      </c>
      <c r="F32" s="47">
        <v>0</v>
      </c>
      <c r="G32" s="22"/>
    </row>
    <row r="33" spans="1:7" s="31" customFormat="1" ht="18" customHeight="1" thickBot="1">
      <c r="A33" s="32">
        <v>543</v>
      </c>
      <c r="B33" s="32" t="s">
        <v>36</v>
      </c>
      <c r="C33" s="19">
        <v>0</v>
      </c>
      <c r="D33" s="20">
        <v>0</v>
      </c>
      <c r="E33" s="20">
        <v>0</v>
      </c>
      <c r="F33" s="20">
        <v>0</v>
      </c>
      <c r="G33" s="22"/>
    </row>
    <row r="34" spans="1:7" s="31" customFormat="1" ht="18" customHeight="1" thickBot="1">
      <c r="A34" s="32">
        <v>551</v>
      </c>
      <c r="B34" s="32" t="s">
        <v>37</v>
      </c>
      <c r="C34" s="19">
        <v>109</v>
      </c>
      <c r="D34" s="20">
        <v>118</v>
      </c>
      <c r="E34" s="20">
        <v>86</v>
      </c>
      <c r="F34" s="20">
        <v>86</v>
      </c>
      <c r="G34" s="22"/>
    </row>
    <row r="35" spans="1:7" s="31" customFormat="1" ht="18" customHeight="1" thickBot="1">
      <c r="A35" s="51">
        <v>556</v>
      </c>
      <c r="B35" s="32" t="s">
        <v>38</v>
      </c>
      <c r="C35" s="19">
        <v>0</v>
      </c>
      <c r="D35" s="20">
        <v>0</v>
      </c>
      <c r="E35" s="20">
        <v>0</v>
      </c>
      <c r="F35" s="20">
        <v>0</v>
      </c>
      <c r="G35" s="22"/>
    </row>
    <row r="36" spans="1:7" s="31" customFormat="1" ht="18" customHeight="1" thickBot="1">
      <c r="A36" s="51">
        <v>557</v>
      </c>
      <c r="B36" s="32" t="s">
        <v>39</v>
      </c>
      <c r="C36" s="19">
        <v>0</v>
      </c>
      <c r="D36" s="20">
        <v>0</v>
      </c>
      <c r="E36" s="20">
        <v>0</v>
      </c>
      <c r="F36" s="20">
        <v>0</v>
      </c>
      <c r="G36" s="22"/>
    </row>
    <row r="37" spans="1:7" s="31" customFormat="1" ht="18" customHeight="1" thickBot="1">
      <c r="A37" s="32">
        <v>549</v>
      </c>
      <c r="B37" s="32" t="s">
        <v>25</v>
      </c>
      <c r="C37" s="19">
        <v>22</v>
      </c>
      <c r="D37" s="20">
        <v>44</v>
      </c>
      <c r="E37" s="20">
        <v>37</v>
      </c>
      <c r="F37" s="20">
        <v>37</v>
      </c>
      <c r="G37" s="22"/>
    </row>
    <row r="38" spans="1:7" s="31" customFormat="1" ht="18" customHeight="1" thickBot="1">
      <c r="A38" s="39">
        <v>558</v>
      </c>
      <c r="B38" s="32" t="s">
        <v>65</v>
      </c>
      <c r="C38" s="19">
        <v>82</v>
      </c>
      <c r="D38" s="20">
        <v>283</v>
      </c>
      <c r="E38" s="20">
        <v>80</v>
      </c>
      <c r="F38" s="20">
        <v>80</v>
      </c>
      <c r="G38" s="92" t="s">
        <v>139</v>
      </c>
    </row>
    <row r="39" spans="1:7" s="31" customFormat="1" ht="18" customHeight="1" thickBot="1">
      <c r="A39" s="52">
        <v>569</v>
      </c>
      <c r="B39" s="52" t="s">
        <v>57</v>
      </c>
      <c r="C39" s="53">
        <v>0</v>
      </c>
      <c r="D39" s="54">
        <v>0</v>
      </c>
      <c r="E39" s="54">
        <v>0</v>
      </c>
      <c r="F39" s="54">
        <v>0</v>
      </c>
      <c r="G39" s="55"/>
    </row>
    <row r="40" spans="1:7" s="31" customFormat="1" ht="18" customHeight="1" thickBot="1" thickTop="1">
      <c r="A40" s="95"/>
      <c r="B40" s="95" t="s">
        <v>94</v>
      </c>
      <c r="C40" s="96">
        <v>94</v>
      </c>
      <c r="D40" s="97"/>
      <c r="E40" s="97"/>
      <c r="F40" s="97"/>
      <c r="G40" s="98"/>
    </row>
    <row r="41" spans="1:7" s="31" customFormat="1" ht="18" customHeight="1" thickBot="1" thickTop="1">
      <c r="A41" s="39" t="s">
        <v>14</v>
      </c>
      <c r="B41" s="39" t="s">
        <v>15</v>
      </c>
      <c r="C41" s="17">
        <f>SUM(C4,C8,C13:C17,C21,C26:C40)</f>
        <v>3226</v>
      </c>
      <c r="D41" s="9">
        <f>SUM(D4,D8,D13:D17,D21,D26:D39)</f>
        <v>3677</v>
      </c>
      <c r="E41" s="9">
        <f>SUM(E4,E8,E13:E17,E21,E26:E39)</f>
        <v>3365</v>
      </c>
      <c r="F41" s="9">
        <f>SUM(F4,F8,F13:F17,F21,F26:F39)</f>
        <v>3365</v>
      </c>
      <c r="G41" s="18"/>
    </row>
    <row r="42" spans="1:7" s="31" customFormat="1" ht="18" customHeight="1">
      <c r="A42" s="1"/>
      <c r="B42" s="1"/>
      <c r="C42" s="2"/>
      <c r="D42" s="2"/>
      <c r="E42" s="2"/>
      <c r="F42" s="2"/>
      <c r="G42" s="1"/>
    </row>
    <row r="43" spans="1:7" s="31" customFormat="1" ht="18" customHeight="1" thickBot="1">
      <c r="A43" s="1"/>
      <c r="B43" s="1"/>
      <c r="C43" s="2"/>
      <c r="D43" s="2"/>
      <c r="E43" s="2"/>
      <c r="F43" s="2"/>
      <c r="G43" s="1"/>
    </row>
    <row r="44" spans="1:7" ht="57" thickBot="1">
      <c r="A44" s="71"/>
      <c r="B44" s="71" t="s">
        <v>0</v>
      </c>
      <c r="C44" s="72" t="s">
        <v>62</v>
      </c>
      <c r="D44" s="72" t="s">
        <v>60</v>
      </c>
      <c r="E44" s="72" t="s">
        <v>59</v>
      </c>
      <c r="F44" s="73" t="s">
        <v>61</v>
      </c>
      <c r="G44" s="74" t="s">
        <v>63</v>
      </c>
    </row>
    <row r="45" spans="1:7" s="31" customFormat="1" ht="18" customHeight="1" thickBot="1">
      <c r="A45" s="56">
        <v>602</v>
      </c>
      <c r="B45" s="32" t="s">
        <v>26</v>
      </c>
      <c r="C45" s="19">
        <v>242</v>
      </c>
      <c r="D45" s="20">
        <v>245</v>
      </c>
      <c r="E45" s="20">
        <v>300</v>
      </c>
      <c r="F45" s="20">
        <v>300</v>
      </c>
      <c r="G45" s="32"/>
    </row>
    <row r="46" spans="1:7" s="31" customFormat="1" ht="18" customHeight="1" thickBot="1">
      <c r="A46" s="32">
        <v>603</v>
      </c>
      <c r="B46" s="32" t="s">
        <v>27</v>
      </c>
      <c r="C46" s="19">
        <v>0</v>
      </c>
      <c r="D46" s="20">
        <v>0</v>
      </c>
      <c r="E46" s="20">
        <v>0</v>
      </c>
      <c r="F46" s="20">
        <v>0</v>
      </c>
      <c r="G46" s="32"/>
    </row>
    <row r="47" spans="1:7" s="31" customFormat="1" ht="18" customHeight="1" thickBot="1">
      <c r="A47" s="32">
        <v>604</v>
      </c>
      <c r="B47" s="32" t="s">
        <v>28</v>
      </c>
      <c r="C47" s="19">
        <v>32</v>
      </c>
      <c r="D47" s="20">
        <v>50</v>
      </c>
      <c r="E47" s="20">
        <v>50</v>
      </c>
      <c r="F47" s="20">
        <v>50</v>
      </c>
      <c r="G47" s="32"/>
    </row>
    <row r="48" spans="1:7" s="31" customFormat="1" ht="18" customHeight="1" thickBot="1">
      <c r="A48" s="51">
        <v>609</v>
      </c>
      <c r="B48" s="32" t="s">
        <v>29</v>
      </c>
      <c r="C48" s="19">
        <v>0</v>
      </c>
      <c r="D48" s="20">
        <v>0</v>
      </c>
      <c r="E48" s="20">
        <v>0</v>
      </c>
      <c r="F48" s="20">
        <v>0</v>
      </c>
      <c r="G48" s="32"/>
    </row>
    <row r="49" spans="1:7" s="31" customFormat="1" ht="18" customHeight="1" thickBot="1">
      <c r="A49" s="51">
        <v>611</v>
      </c>
      <c r="B49" s="32" t="s">
        <v>40</v>
      </c>
      <c r="C49" s="19">
        <v>2</v>
      </c>
      <c r="D49" s="20">
        <v>0</v>
      </c>
      <c r="E49" s="20">
        <v>0</v>
      </c>
      <c r="F49" s="20">
        <v>0</v>
      </c>
      <c r="G49" s="32"/>
    </row>
    <row r="50" spans="1:7" ht="18" customHeight="1" thickBot="1">
      <c r="A50" s="38">
        <v>621</v>
      </c>
      <c r="B50" s="38" t="s">
        <v>41</v>
      </c>
      <c r="C50" s="19">
        <v>4</v>
      </c>
      <c r="D50" s="20">
        <v>0</v>
      </c>
      <c r="E50" s="20">
        <v>0</v>
      </c>
      <c r="F50" s="20">
        <v>0</v>
      </c>
      <c r="G50" s="44"/>
    </row>
    <row r="51" spans="1:7" ht="18" customHeight="1" thickBot="1">
      <c r="A51" s="32">
        <v>646</v>
      </c>
      <c r="B51" s="32" t="s">
        <v>31</v>
      </c>
      <c r="C51" s="19">
        <v>1</v>
      </c>
      <c r="D51" s="20">
        <v>0</v>
      </c>
      <c r="E51" s="20">
        <v>0</v>
      </c>
      <c r="F51" s="20">
        <v>0</v>
      </c>
      <c r="G51" s="57"/>
    </row>
    <row r="52" spans="1:7" s="31" customFormat="1" ht="18" customHeight="1" thickBot="1">
      <c r="A52" s="32">
        <v>648</v>
      </c>
      <c r="B52" s="32" t="s">
        <v>32</v>
      </c>
      <c r="C52" s="19">
        <v>66</v>
      </c>
      <c r="D52" s="20">
        <v>297</v>
      </c>
      <c r="E52" s="20">
        <v>5</v>
      </c>
      <c r="F52" s="20">
        <v>85</v>
      </c>
      <c r="G52" s="32"/>
    </row>
    <row r="53" spans="1:7" s="31" customFormat="1" ht="18" customHeight="1" thickBot="1">
      <c r="A53" s="32">
        <v>649</v>
      </c>
      <c r="B53" s="32" t="s">
        <v>33</v>
      </c>
      <c r="C53" s="19">
        <v>19</v>
      </c>
      <c r="D53" s="20">
        <v>0</v>
      </c>
      <c r="E53" s="20">
        <v>0</v>
      </c>
      <c r="F53" s="20">
        <v>0</v>
      </c>
      <c r="G53" s="32"/>
    </row>
    <row r="54" spans="1:7" ht="18" customHeight="1" thickBot="1">
      <c r="A54" s="32">
        <v>662</v>
      </c>
      <c r="B54" s="32" t="s">
        <v>13</v>
      </c>
      <c r="C54" s="19">
        <v>10</v>
      </c>
      <c r="D54" s="20">
        <v>12</v>
      </c>
      <c r="E54" s="20">
        <v>10</v>
      </c>
      <c r="F54" s="20">
        <v>10</v>
      </c>
      <c r="G54" s="57"/>
    </row>
    <row r="55" spans="1:7" ht="18" customHeight="1" thickBot="1">
      <c r="A55" s="52">
        <v>669</v>
      </c>
      <c r="B55" s="52" t="s">
        <v>42</v>
      </c>
      <c r="C55" s="53">
        <v>0</v>
      </c>
      <c r="D55" s="54">
        <v>0</v>
      </c>
      <c r="E55" s="54">
        <v>0</v>
      </c>
      <c r="F55" s="54">
        <v>0</v>
      </c>
      <c r="G55" s="58"/>
    </row>
    <row r="56" spans="1:7" s="31" customFormat="1" ht="18" customHeight="1" thickBot="1" thickTop="1">
      <c r="A56" s="39" t="s">
        <v>21</v>
      </c>
      <c r="B56" s="39" t="s">
        <v>16</v>
      </c>
      <c r="C56" s="59">
        <f>SUM(C45:C55)</f>
        <v>376</v>
      </c>
      <c r="D56" s="60">
        <f>SUM(D45:D55)</f>
        <v>604</v>
      </c>
      <c r="E56" s="60">
        <f>SUM(E45:E55)</f>
        <v>365</v>
      </c>
      <c r="F56" s="60">
        <f>SUM(F45:F55)</f>
        <v>445</v>
      </c>
      <c r="G56" s="39"/>
    </row>
    <row r="57" spans="1:7" s="31" customFormat="1" ht="18" customHeight="1">
      <c r="A57" s="1"/>
      <c r="B57" s="1"/>
      <c r="C57" s="2"/>
      <c r="D57" s="2"/>
      <c r="E57" s="2"/>
      <c r="F57" s="2"/>
      <c r="G57" s="1"/>
    </row>
    <row r="58" spans="1:7" s="31" customFormat="1" ht="18" customHeight="1" thickBot="1">
      <c r="A58" s="180" t="s">
        <v>64</v>
      </c>
      <c r="B58" s="180"/>
      <c r="C58" s="180"/>
      <c r="D58" s="180"/>
      <c r="E58" s="180"/>
      <c r="F58" s="180"/>
      <c r="G58" s="180"/>
    </row>
    <row r="59" spans="1:7" ht="18" customHeight="1">
      <c r="A59" s="37" t="s">
        <v>17</v>
      </c>
      <c r="B59" s="37" t="s">
        <v>18</v>
      </c>
      <c r="C59" s="63">
        <f>SUM(C56)</f>
        <v>376</v>
      </c>
      <c r="D59" s="64">
        <f>SUM(D56)</f>
        <v>604</v>
      </c>
      <c r="E59" s="64">
        <f>SUM(E56)</f>
        <v>365</v>
      </c>
      <c r="F59" s="64">
        <f>SUM(F56)</f>
        <v>445</v>
      </c>
      <c r="G59" s="37"/>
    </row>
    <row r="60" spans="1:7" ht="18" customHeight="1" thickBot="1">
      <c r="A60" s="65" t="s">
        <v>19</v>
      </c>
      <c r="B60" s="65" t="s">
        <v>20</v>
      </c>
      <c r="C60" s="66">
        <f>SUM(C41)</f>
        <v>3226</v>
      </c>
      <c r="D60" s="49">
        <f>SUM(D41)</f>
        <v>3677</v>
      </c>
      <c r="E60" s="49">
        <f>SUM(E41)</f>
        <v>3365</v>
      </c>
      <c r="F60" s="49">
        <f>SUM(F41)</f>
        <v>3365</v>
      </c>
      <c r="G60" s="36"/>
    </row>
    <row r="61" spans="1:7" s="31" customFormat="1" ht="18" customHeight="1" thickBot="1">
      <c r="A61" s="32"/>
      <c r="B61" s="67" t="s">
        <v>58</v>
      </c>
      <c r="C61" s="68">
        <f>SUM(C60-C59)</f>
        <v>2850</v>
      </c>
      <c r="D61" s="69">
        <f>SUM(D60-D59)</f>
        <v>3073</v>
      </c>
      <c r="E61" s="69">
        <f>SUM(E60-E59)</f>
        <v>3000</v>
      </c>
      <c r="F61" s="176">
        <f>SUM(F60-F59)</f>
        <v>2920</v>
      </c>
      <c r="G61" s="32"/>
    </row>
    <row r="62" ht="18" customHeight="1">
      <c r="B62" s="30" t="s">
        <v>89</v>
      </c>
    </row>
    <row r="63" ht="18" customHeight="1">
      <c r="B63" s="30" t="s">
        <v>90</v>
      </c>
    </row>
    <row r="64" ht="18" customHeight="1">
      <c r="B64" s="30" t="s">
        <v>140</v>
      </c>
    </row>
    <row r="65" ht="18" customHeight="1"/>
    <row r="66" ht="18" customHeight="1"/>
    <row r="67" ht="18" customHeight="1"/>
    <row r="68" ht="18" customHeight="1"/>
  </sheetData>
  <sheetProtection/>
  <protectedRanges>
    <protectedRange sqref="C2" name="Oblast10_1"/>
    <protectedRange sqref="C62:G64" name="Oblast9_1"/>
    <protectedRange sqref="C45:G55" name="Oblast8_1"/>
    <protectedRange sqref="C9:G16" name="Oblast4_1"/>
    <protectedRange sqref="C18:G20" name="Oblast3_1"/>
    <protectedRange sqref="C9:G16" name="Oblast2_1"/>
    <protectedRange sqref="C5:G7" name="Oblast1_1"/>
    <protectedRange sqref="C18:G20" name="Oblast6_1"/>
    <protectedRange sqref="C22:G39" name="Oblast7_2"/>
    <protectedRange sqref="C40:G40" name="Oblast7_1_1"/>
  </protectedRanges>
  <mergeCells count="5">
    <mergeCell ref="A2:B2"/>
    <mergeCell ref="C2:G2"/>
    <mergeCell ref="A58:G58"/>
    <mergeCell ref="A5:A7"/>
    <mergeCell ref="A9:A12"/>
  </mergeCells>
  <printOptions/>
  <pageMargins left="0.984251968503937" right="0.984251968503937" top="0.984251968503937" bottom="0.5905511811023623" header="0.5118110236220472" footer="0.5118110236220472"/>
  <pageSetup horizontalDpi="300" verticalDpi="300" orientation="portrait" paperSize="9" scale="61" r:id="rId1"/>
  <rowBreaks count="1" manualBreakCount="1">
    <brk id="6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12.75390625" style="77" customWidth="1"/>
    <col min="2" max="2" width="73.75390625" style="77" customWidth="1"/>
    <col min="3" max="5" width="15.75390625" style="77" customWidth="1"/>
    <col min="6" max="6" width="17.25390625" style="77" customWidth="1"/>
    <col min="7" max="16384" width="9.125" style="77" customWidth="1"/>
  </cols>
  <sheetData>
    <row r="1" spans="1:2" ht="15">
      <c r="A1" s="75" t="s">
        <v>71</v>
      </c>
      <c r="B1" s="76"/>
    </row>
    <row r="3" spans="1:2" ht="15">
      <c r="A3" s="76" t="s">
        <v>66</v>
      </c>
      <c r="B3" s="76"/>
    </row>
    <row r="5" spans="1:2" ht="15.75">
      <c r="A5" s="78" t="s">
        <v>67</v>
      </c>
      <c r="B5" s="79" t="s">
        <v>68</v>
      </c>
    </row>
    <row r="6" spans="1:2" ht="15">
      <c r="A6" s="89">
        <v>501</v>
      </c>
      <c r="B6" s="90" t="s">
        <v>72</v>
      </c>
    </row>
    <row r="7" spans="1:2" ht="14.25">
      <c r="A7" s="80"/>
      <c r="B7" s="91" t="s">
        <v>83</v>
      </c>
    </row>
    <row r="8" spans="1:2" ht="14.25">
      <c r="A8" s="80"/>
      <c r="B8" s="91" t="s">
        <v>74</v>
      </c>
    </row>
    <row r="9" spans="1:2" ht="14.25">
      <c r="A9" s="80"/>
      <c r="B9" s="81"/>
    </row>
    <row r="10" spans="1:2" ht="15">
      <c r="A10" s="82">
        <v>518</v>
      </c>
      <c r="B10" s="91" t="s">
        <v>73</v>
      </c>
    </row>
    <row r="11" spans="1:2" ht="14.25">
      <c r="A11" s="80"/>
      <c r="B11" s="91" t="s">
        <v>84</v>
      </c>
    </row>
    <row r="12" spans="1:2" ht="14.25">
      <c r="A12" s="80"/>
      <c r="B12" s="91" t="s">
        <v>75</v>
      </c>
    </row>
    <row r="13" spans="1:2" ht="14.25">
      <c r="A13" s="80"/>
      <c r="B13" s="91" t="s">
        <v>76</v>
      </c>
    </row>
    <row r="14" spans="1:2" ht="14.25">
      <c r="A14" s="80"/>
      <c r="B14" s="91" t="s">
        <v>85</v>
      </c>
    </row>
    <row r="15" spans="1:2" ht="14.25">
      <c r="A15" s="80"/>
      <c r="B15" s="81" t="s">
        <v>77</v>
      </c>
    </row>
    <row r="16" spans="1:2" ht="15">
      <c r="A16" s="82"/>
      <c r="B16" s="81"/>
    </row>
    <row r="17" spans="1:2" ht="15">
      <c r="A17" s="82" t="s">
        <v>78</v>
      </c>
      <c r="B17" s="91" t="s">
        <v>79</v>
      </c>
    </row>
    <row r="18" spans="1:2" ht="15">
      <c r="A18" s="82"/>
      <c r="B18" s="91" t="s">
        <v>80</v>
      </c>
    </row>
    <row r="19" spans="1:2" ht="15">
      <c r="A19" s="82"/>
      <c r="B19" s="91" t="s">
        <v>81</v>
      </c>
    </row>
    <row r="20" spans="1:2" ht="15">
      <c r="A20" s="82"/>
      <c r="B20" s="91" t="s">
        <v>88</v>
      </c>
    </row>
    <row r="21" spans="1:2" ht="15">
      <c r="A21" s="83"/>
      <c r="B21" s="81"/>
    </row>
    <row r="22" spans="1:2" ht="15">
      <c r="A22" s="82">
        <v>524</v>
      </c>
      <c r="B22" s="91" t="s">
        <v>92</v>
      </c>
    </row>
    <row r="23" spans="1:2" ht="15">
      <c r="A23" s="82"/>
      <c r="B23" s="91" t="s">
        <v>93</v>
      </c>
    </row>
    <row r="24" spans="1:2" ht="14.25">
      <c r="A24" s="80"/>
      <c r="B24" s="81"/>
    </row>
    <row r="25" spans="1:2" ht="15">
      <c r="A25" s="82">
        <v>525</v>
      </c>
      <c r="B25" s="91" t="s">
        <v>82</v>
      </c>
    </row>
    <row r="26" spans="1:2" ht="14.25">
      <c r="A26" s="80"/>
      <c r="B26" s="91" t="s">
        <v>86</v>
      </c>
    </row>
    <row r="27" spans="1:2" ht="14.25">
      <c r="A27" s="80"/>
      <c r="B27" s="84" t="s">
        <v>87</v>
      </c>
    </row>
    <row r="28" spans="1:2" ht="14.25">
      <c r="A28" s="85"/>
      <c r="B28" s="86"/>
    </row>
    <row r="30" spans="1:3" ht="14.25">
      <c r="A30" s="93" t="s">
        <v>69</v>
      </c>
      <c r="B30" s="93"/>
      <c r="C30" s="87"/>
    </row>
    <row r="31" spans="1:2" ht="14.25">
      <c r="A31" s="93" t="s">
        <v>22</v>
      </c>
      <c r="B31" s="93" t="s">
        <v>70</v>
      </c>
    </row>
    <row r="32" spans="1:2" ht="14.25">
      <c r="A32" s="94" t="s">
        <v>91</v>
      </c>
      <c r="B32" s="93"/>
    </row>
    <row r="33" ht="14.25">
      <c r="B33" s="87"/>
    </row>
    <row r="34" ht="14.25">
      <c r="B34" s="87"/>
    </row>
    <row r="35" ht="14.25">
      <c r="B35" s="87"/>
    </row>
    <row r="36" ht="14.25">
      <c r="B36" s="87"/>
    </row>
    <row r="37" ht="14.25">
      <c r="B37" s="87"/>
    </row>
    <row r="38" ht="14.25">
      <c r="B38" s="87"/>
    </row>
    <row r="39" ht="14.25">
      <c r="B39" s="87"/>
    </row>
    <row r="40" ht="14.25">
      <c r="B40" s="87"/>
    </row>
    <row r="41" ht="14.25">
      <c r="B41" s="87"/>
    </row>
    <row r="42" ht="14.25">
      <c r="B42" s="87"/>
    </row>
    <row r="43" ht="14.25">
      <c r="B43" s="87"/>
    </row>
    <row r="44" ht="14.25">
      <c r="B44" s="87"/>
    </row>
    <row r="45" ht="14.25">
      <c r="B45" s="87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30.625" style="0" customWidth="1"/>
    <col min="2" max="3" width="11.625" style="0" customWidth="1"/>
    <col min="4" max="4" width="14.375" style="0" customWidth="1"/>
    <col min="5" max="7" width="16.625" style="0" customWidth="1"/>
    <col min="8" max="8" width="15.625" style="0" customWidth="1"/>
    <col min="9" max="9" width="17.75390625" style="0" customWidth="1"/>
  </cols>
  <sheetData>
    <row r="1" ht="15.75">
      <c r="A1" t="s">
        <v>95</v>
      </c>
    </row>
    <row r="3" spans="1:3" ht="18.75">
      <c r="A3" s="99" t="s">
        <v>96</v>
      </c>
      <c r="B3" s="99"/>
      <c r="C3" s="99"/>
    </row>
    <row r="4" spans="1:9" ht="19.5" thickBot="1">
      <c r="A4" s="99"/>
      <c r="B4" s="99"/>
      <c r="C4" s="99"/>
      <c r="I4" s="100" t="s">
        <v>97</v>
      </c>
    </row>
    <row r="5" spans="1:9" ht="15">
      <c r="A5" s="101"/>
      <c r="B5" s="102"/>
      <c r="C5" s="103"/>
      <c r="D5" s="186" t="s">
        <v>98</v>
      </c>
      <c r="E5" s="186"/>
      <c r="F5" s="186"/>
      <c r="G5" s="187" t="s">
        <v>99</v>
      </c>
      <c r="H5" s="188"/>
      <c r="I5" s="104" t="s">
        <v>100</v>
      </c>
    </row>
    <row r="6" spans="1:9" ht="15.75" thickBot="1">
      <c r="A6" s="105" t="s">
        <v>101</v>
      </c>
      <c r="B6" s="106" t="s">
        <v>102</v>
      </c>
      <c r="C6" s="107" t="s">
        <v>103</v>
      </c>
      <c r="D6" s="108" t="s">
        <v>104</v>
      </c>
      <c r="E6" s="109" t="s">
        <v>105</v>
      </c>
      <c r="F6" s="110" t="s">
        <v>106</v>
      </c>
      <c r="G6" s="108" t="s">
        <v>107</v>
      </c>
      <c r="H6" s="111" t="s">
        <v>108</v>
      </c>
      <c r="I6" s="112" t="s">
        <v>109</v>
      </c>
    </row>
    <row r="7" spans="1:9" ht="12.75">
      <c r="A7" s="113" t="s">
        <v>110</v>
      </c>
      <c r="B7" s="114" t="s">
        <v>111</v>
      </c>
      <c r="C7" s="115">
        <v>1</v>
      </c>
      <c r="D7" s="116">
        <v>19890</v>
      </c>
      <c r="E7" s="117">
        <v>4700</v>
      </c>
      <c r="F7" s="118"/>
      <c r="G7" s="119">
        <v>3960</v>
      </c>
      <c r="H7" s="120"/>
      <c r="I7" s="120">
        <f aca="true" t="shared" si="0" ref="I7:I14">(D7+E7+F7+G7+H7)*12</f>
        <v>342600</v>
      </c>
    </row>
    <row r="8" spans="1:9" ht="12.75">
      <c r="A8" s="113" t="s">
        <v>112</v>
      </c>
      <c r="B8" s="114" t="s">
        <v>113</v>
      </c>
      <c r="C8" s="115">
        <v>1</v>
      </c>
      <c r="D8" s="116">
        <v>19760</v>
      </c>
      <c r="E8" s="117"/>
      <c r="F8" s="118"/>
      <c r="G8" s="119"/>
      <c r="H8" s="120"/>
      <c r="I8" s="120">
        <f t="shared" si="0"/>
        <v>237120</v>
      </c>
    </row>
    <row r="9" spans="1:9" ht="12.75">
      <c r="A9" s="113" t="s">
        <v>114</v>
      </c>
      <c r="B9" s="114" t="s">
        <v>115</v>
      </c>
      <c r="C9" s="115">
        <v>1</v>
      </c>
      <c r="D9" s="116">
        <v>14570</v>
      </c>
      <c r="E9" s="117"/>
      <c r="F9" s="118">
        <v>250</v>
      </c>
      <c r="G9" s="119"/>
      <c r="H9" s="120"/>
      <c r="I9" s="120">
        <f t="shared" si="0"/>
        <v>177840</v>
      </c>
    </row>
    <row r="10" spans="1:9" ht="12.75">
      <c r="A10" s="113" t="s">
        <v>116</v>
      </c>
      <c r="B10" s="114" t="s">
        <v>117</v>
      </c>
      <c r="C10" s="121">
        <v>0.7</v>
      </c>
      <c r="D10" s="116">
        <v>9975</v>
      </c>
      <c r="E10" s="117"/>
      <c r="F10" s="118"/>
      <c r="G10" s="119"/>
      <c r="H10" s="120"/>
      <c r="I10" s="120">
        <f t="shared" si="0"/>
        <v>119700</v>
      </c>
    </row>
    <row r="11" spans="1:9" ht="12.75">
      <c r="A11" s="113" t="s">
        <v>118</v>
      </c>
      <c r="B11" s="114" t="s">
        <v>119</v>
      </c>
      <c r="C11" s="115">
        <v>1</v>
      </c>
      <c r="D11" s="116">
        <v>17540</v>
      </c>
      <c r="E11" s="117"/>
      <c r="F11" s="118"/>
      <c r="G11" s="119"/>
      <c r="H11" s="120"/>
      <c r="I11" s="120">
        <f t="shared" si="0"/>
        <v>210480</v>
      </c>
    </row>
    <row r="12" spans="1:9" ht="12.75">
      <c r="A12" s="113" t="s">
        <v>120</v>
      </c>
      <c r="B12" s="114" t="s">
        <v>121</v>
      </c>
      <c r="C12" s="121">
        <v>0.8</v>
      </c>
      <c r="D12" s="116">
        <v>8112</v>
      </c>
      <c r="E12" s="117"/>
      <c r="F12" s="118">
        <v>833</v>
      </c>
      <c r="G12" s="119"/>
      <c r="H12" s="120"/>
      <c r="I12" s="120">
        <f t="shared" si="0"/>
        <v>107340</v>
      </c>
    </row>
    <row r="13" spans="1:9" ht="12.75">
      <c r="A13" s="113" t="s">
        <v>122</v>
      </c>
      <c r="B13" s="114" t="s">
        <v>123</v>
      </c>
      <c r="C13" s="121">
        <v>0.5</v>
      </c>
      <c r="D13" s="116">
        <v>4530</v>
      </c>
      <c r="E13" s="117"/>
      <c r="F13" s="118">
        <v>500</v>
      </c>
      <c r="G13" s="119"/>
      <c r="H13" s="120"/>
      <c r="I13" s="120">
        <f t="shared" si="0"/>
        <v>60360</v>
      </c>
    </row>
    <row r="14" spans="1:9" ht="13.5" thickBot="1">
      <c r="A14" s="122" t="s">
        <v>124</v>
      </c>
      <c r="B14" s="114" t="s">
        <v>125</v>
      </c>
      <c r="C14" s="123">
        <v>0.8</v>
      </c>
      <c r="D14" s="124">
        <v>9296</v>
      </c>
      <c r="E14" s="125"/>
      <c r="F14" s="126"/>
      <c r="G14" s="127"/>
      <c r="H14" s="128"/>
      <c r="I14" s="129">
        <f t="shared" si="0"/>
        <v>111552</v>
      </c>
    </row>
    <row r="15" spans="1:9" ht="15.75" thickBot="1">
      <c r="A15" s="105" t="s">
        <v>126</v>
      </c>
      <c r="B15" s="130"/>
      <c r="C15" s="131">
        <v>6.8</v>
      </c>
      <c r="D15" s="132">
        <f>SUM(D7:D14)</f>
        <v>103673</v>
      </c>
      <c r="E15" s="133">
        <f>SUM(E7:E14)</f>
        <v>4700</v>
      </c>
      <c r="F15" s="134">
        <f>SUM(F7:F14)</f>
        <v>1583</v>
      </c>
      <c r="G15" s="135">
        <f>SUM(G7:G14)</f>
        <v>3960</v>
      </c>
      <c r="H15" s="136">
        <v>78000</v>
      </c>
      <c r="I15" s="136">
        <f>SUM(I7:I14)+H15</f>
        <v>1444992</v>
      </c>
    </row>
    <row r="16" spans="1:9" ht="15.75" thickBot="1">
      <c r="A16" s="137" t="s">
        <v>127</v>
      </c>
      <c r="B16" s="138"/>
      <c r="C16" s="139"/>
      <c r="D16" s="140"/>
      <c r="E16" s="141"/>
      <c r="F16" s="142"/>
      <c r="G16" s="143"/>
      <c r="H16" s="142"/>
      <c r="I16" s="144">
        <v>10000</v>
      </c>
    </row>
    <row r="17" spans="1:9" ht="15">
      <c r="A17" s="145" t="s">
        <v>128</v>
      </c>
      <c r="B17" s="146"/>
      <c r="C17" s="147"/>
      <c r="D17" s="148"/>
      <c r="E17" s="148"/>
      <c r="F17" s="148"/>
      <c r="G17" s="148"/>
      <c r="H17" s="148"/>
      <c r="I17" s="148">
        <f>SUM(I15:I16)</f>
        <v>1454992</v>
      </c>
    </row>
    <row r="18" spans="1:9" ht="15">
      <c r="A18" s="149"/>
      <c r="B18" s="146"/>
      <c r="C18" s="147"/>
      <c r="D18" s="148"/>
      <c r="E18" s="148"/>
      <c r="F18" s="148"/>
      <c r="G18" s="148"/>
      <c r="H18" s="148"/>
      <c r="I18" s="148"/>
    </row>
    <row r="20" ht="18.75">
      <c r="A20" s="99" t="s">
        <v>129</v>
      </c>
    </row>
    <row r="21" ht="18.75">
      <c r="A21" s="99"/>
    </row>
    <row r="22" spans="1:5" ht="19.5" thickBot="1">
      <c r="A22" s="99"/>
      <c r="E22" s="100" t="s">
        <v>97</v>
      </c>
    </row>
    <row r="23" spans="1:5" ht="15.75" thickBot="1">
      <c r="A23" s="150" t="s">
        <v>101</v>
      </c>
      <c r="B23" s="151" t="s">
        <v>130</v>
      </c>
      <c r="C23" s="152" t="s">
        <v>131</v>
      </c>
      <c r="D23" s="153" t="s">
        <v>132</v>
      </c>
      <c r="E23" s="154" t="s">
        <v>133</v>
      </c>
    </row>
    <row r="24" spans="1:5" ht="15">
      <c r="A24" s="155" t="s">
        <v>134</v>
      </c>
      <c r="B24" s="156">
        <v>100</v>
      </c>
      <c r="C24" s="157">
        <v>80</v>
      </c>
      <c r="D24" s="158"/>
      <c r="E24" s="159">
        <f>SUM(B24*C24)</f>
        <v>8000</v>
      </c>
    </row>
    <row r="25" spans="1:5" ht="15">
      <c r="A25" s="155" t="s">
        <v>135</v>
      </c>
      <c r="B25" s="156">
        <v>80</v>
      </c>
      <c r="C25" s="157">
        <v>100</v>
      </c>
      <c r="D25" s="158"/>
      <c r="E25" s="159">
        <f>SUM(B25*C25)</f>
        <v>8000</v>
      </c>
    </row>
    <row r="26" spans="1:5" ht="15">
      <c r="A26" s="160" t="s">
        <v>136</v>
      </c>
      <c r="B26" s="156">
        <v>100</v>
      </c>
      <c r="C26" s="157">
        <v>70</v>
      </c>
      <c r="D26" s="158"/>
      <c r="E26" s="159">
        <f>SUM(B26*C26)</f>
        <v>7000</v>
      </c>
    </row>
    <row r="27" spans="1:5" ht="15">
      <c r="A27" s="161"/>
      <c r="B27" s="162"/>
      <c r="C27" s="163"/>
      <c r="D27" s="158"/>
      <c r="E27" s="164"/>
    </row>
    <row r="28" spans="1:5" ht="15">
      <c r="A28" s="161"/>
      <c r="B28" s="162"/>
      <c r="C28" s="163"/>
      <c r="D28" s="158"/>
      <c r="E28" s="164"/>
    </row>
    <row r="29" spans="1:5" ht="15">
      <c r="A29" s="161"/>
      <c r="B29" s="162"/>
      <c r="C29" s="163"/>
      <c r="D29" s="158"/>
      <c r="E29" s="164"/>
    </row>
    <row r="30" spans="1:5" ht="15.75" thickBot="1">
      <c r="A30" s="165"/>
      <c r="B30" s="166"/>
      <c r="C30" s="167"/>
      <c r="D30" s="168"/>
      <c r="E30" s="169"/>
    </row>
    <row r="31" spans="1:5" ht="15.75" thickBot="1">
      <c r="A31" s="105" t="s">
        <v>137</v>
      </c>
      <c r="B31" s="170"/>
      <c r="C31" s="171"/>
      <c r="D31" s="172"/>
      <c r="E31" s="173">
        <f>SUM(E24:E30)</f>
        <v>23000</v>
      </c>
    </row>
    <row r="32" ht="18.75">
      <c r="A32" s="99"/>
    </row>
    <row r="33" spans="1:4" ht="15">
      <c r="A33" s="174" t="s">
        <v>69</v>
      </c>
      <c r="B33" s="174"/>
      <c r="C33" s="175"/>
      <c r="D33" s="175"/>
    </row>
    <row r="35" ht="12.75">
      <c r="A35" t="s">
        <v>90</v>
      </c>
    </row>
    <row r="36" ht="12.75">
      <c r="A36" t="s">
        <v>138</v>
      </c>
    </row>
  </sheetData>
  <sheetProtection/>
  <mergeCells count="2">
    <mergeCell ref="D5:F5"/>
    <mergeCell ref="G5:H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zakova</cp:lastModifiedBy>
  <cp:lastPrinted>2012-11-26T09:03:25Z</cp:lastPrinted>
  <dcterms:created xsi:type="dcterms:W3CDTF">1997-01-24T11:07:25Z</dcterms:created>
  <dcterms:modified xsi:type="dcterms:W3CDTF">2012-11-26T09:03:33Z</dcterms:modified>
  <cp:category/>
  <cp:version/>
  <cp:contentType/>
  <cp:contentStatus/>
</cp:coreProperties>
</file>