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List1" sheetId="1" r:id="rId1"/>
    <sheet name="List3" sheetId="2" r:id="rId2"/>
  </sheets>
  <definedNames>
    <definedName name="_xlnm.Print_Area" localSheetId="0">'List1'!$A$1:$D$362,'List1'!#REF!,'List1'!$B$366:$C$385</definedName>
  </definedNames>
  <calcPr fullCalcOnLoad="1"/>
</workbook>
</file>

<file path=xl/sharedStrings.xml><?xml version="1.0" encoding="utf-8"?>
<sst xmlns="http://schemas.openxmlformats.org/spreadsheetml/2006/main" count="919" uniqueCount="431">
  <si>
    <t>Druh výdaje</t>
  </si>
  <si>
    <t>Poznámka</t>
  </si>
  <si>
    <t>Ozdravování hospodář.zvířat</t>
  </si>
  <si>
    <t>§ 1014</t>
  </si>
  <si>
    <t>Pěstební činnost - lesy</t>
  </si>
  <si>
    <t>DHM</t>
  </si>
  <si>
    <t>Silnice</t>
  </si>
  <si>
    <t>Provoz veřejné silnič.dopravy</t>
  </si>
  <si>
    <t>Dotace na dopravní obslužnost</t>
  </si>
  <si>
    <t>Dotace na provoz MHD</t>
  </si>
  <si>
    <t>Bezpečnost silničního provozu</t>
  </si>
  <si>
    <t>Ostatní záležitosti v SD</t>
  </si>
  <si>
    <t>Dopravní značení</t>
  </si>
  <si>
    <t>Odtah vraků</t>
  </si>
  <si>
    <t>Pitná voda</t>
  </si>
  <si>
    <t>Odvádění a čištění odpad. vod</t>
  </si>
  <si>
    <t>Prevence znečišťování vody</t>
  </si>
  <si>
    <t>Monitoring znečišť.povrch.vod</t>
  </si>
  <si>
    <t>Předškolní zařízení</t>
  </si>
  <si>
    <t>Základní školy</t>
  </si>
  <si>
    <t>Činnosti knihovnické</t>
  </si>
  <si>
    <t>Činnosti muzeí a galerií</t>
  </si>
  <si>
    <t>Ostatní záležitosti kultury</t>
  </si>
  <si>
    <t>Concentus Moraviae-příspěvek</t>
  </si>
  <si>
    <t>Podíl města k dotaci na památky</t>
  </si>
  <si>
    <t>Rozhlas a televize</t>
  </si>
  <si>
    <t>Veřejné rozhlasy (poplatky)</t>
  </si>
  <si>
    <t>Opravy a údržba</t>
  </si>
  <si>
    <t>Zájmová činnost v kultuře</t>
  </si>
  <si>
    <t>Ostatní tělovýchovná činnost</t>
  </si>
  <si>
    <t>Spotřeba vody - hřiště</t>
  </si>
  <si>
    <t>Využití volného času dětí a ml.</t>
  </si>
  <si>
    <t>Ost. zájmová činnost a rekreace</t>
  </si>
  <si>
    <t>Ostatní spec.zdravot. programy</t>
  </si>
  <si>
    <t>Veřejné osvětlení</t>
  </si>
  <si>
    <t>Spotřeba elektrické energie</t>
  </si>
  <si>
    <t>Pohřebnictví</t>
  </si>
  <si>
    <t>Údržba hřbitovů - práce TS</t>
  </si>
  <si>
    <t>§ 3639</t>
  </si>
  <si>
    <t>Prevence vzniku odpadů</t>
  </si>
  <si>
    <t>Ostatní nakládání s odpady</t>
  </si>
  <si>
    <t>Vedení předepsané evidence KO</t>
  </si>
  <si>
    <t>Monitoring půdy a podz. vody</t>
  </si>
  <si>
    <t>Chráněné části přírody</t>
  </si>
  <si>
    <t>Ekologická výchova a osvěta</t>
  </si>
  <si>
    <t>Ostatní ekologické záležitosti</t>
  </si>
  <si>
    <t>Výchovně rekreační tábory</t>
  </si>
  <si>
    <t>Ochrana obyvatelstva</t>
  </si>
  <si>
    <t>Služby radiokomunikací</t>
  </si>
  <si>
    <t>Bezpečnost a veřejný pořádek</t>
  </si>
  <si>
    <t>Platy zaměstnanců</t>
  </si>
  <si>
    <t>Pojistné na ZP</t>
  </si>
  <si>
    <t>Prádlo, oděv a obuv</t>
  </si>
  <si>
    <t>Knihy, učeb.pomůcky, tisk</t>
  </si>
  <si>
    <t>Nákup materiálu j.n.</t>
  </si>
  <si>
    <t>Služby peněžních ústavů</t>
  </si>
  <si>
    <t>Konzult.,poraden. a právní služby</t>
  </si>
  <si>
    <t>Školení a vzdělávání</t>
  </si>
  <si>
    <t>Opravy a udržování</t>
  </si>
  <si>
    <t>Požární ochrana</t>
  </si>
  <si>
    <t>Knihy,učeb.pomůcky a tisk</t>
  </si>
  <si>
    <t>Voda</t>
  </si>
  <si>
    <t>Plyn</t>
  </si>
  <si>
    <t>Elektrická energie</t>
  </si>
  <si>
    <t>Pohonné hmoty</t>
  </si>
  <si>
    <t>Služby pošt</t>
  </si>
  <si>
    <t>Služby telekomunikací</t>
  </si>
  <si>
    <t>Nájemné (cvičiště)</t>
  </si>
  <si>
    <t>Cestovné</t>
  </si>
  <si>
    <t>Zastupitelstva obcí</t>
  </si>
  <si>
    <t>Členové komisí</t>
  </si>
  <si>
    <t>Předsedové komisí pro míst.správu</t>
  </si>
  <si>
    <t>Činnost místní správy</t>
  </si>
  <si>
    <t>Pojištění dle vyhl. 125/1993 Sb.</t>
  </si>
  <si>
    <t>Konzultační,porad. a právní služby</t>
  </si>
  <si>
    <t>Programové vybavení</t>
  </si>
  <si>
    <t>Pohoštění</t>
  </si>
  <si>
    <t>Ostatní nákupy</t>
  </si>
  <si>
    <t>Nákup kolků</t>
  </si>
  <si>
    <t xml:space="preserve">Platby daní a poplatků </t>
  </si>
  <si>
    <t>Pojištění funkčně nespecifik.</t>
  </si>
  <si>
    <t>Ostatní finanční operace</t>
  </si>
  <si>
    <t>Ostatní činnosti jinde nezařaz.</t>
  </si>
  <si>
    <t>Výdaje celkem</t>
  </si>
  <si>
    <t>Financování:</t>
  </si>
  <si>
    <t>Celkem financování</t>
  </si>
  <si>
    <t>Správa v lesním hospodářství</t>
  </si>
  <si>
    <t>Nájem pozemku pod komunik.Olší-Závist</t>
  </si>
  <si>
    <t>Základní umělecké školy</t>
  </si>
  <si>
    <t>Péče o sportovní zařízení</t>
  </si>
  <si>
    <t>Komunální služby a územní rozvoj j.n.</t>
  </si>
  <si>
    <t>Daň z převodu nemovitostí</t>
  </si>
  <si>
    <t>Spotřeba vody - kašna, fontána</t>
  </si>
  <si>
    <t>Ochrana význ.ekosystémů a lokalit</t>
  </si>
  <si>
    <t>Čištění města a veřejná zeleň-práce TS</t>
  </si>
  <si>
    <t>Ost.soc.péče a pomoc dětem a mlád.</t>
  </si>
  <si>
    <t>Ost.zál.soc.věcí a politiky zaměstnan.</t>
  </si>
  <si>
    <t>Chemické analýzy</t>
  </si>
  <si>
    <t xml:space="preserve">§ 1036               </t>
  </si>
  <si>
    <t xml:space="preserve">§ 1037               </t>
  </si>
  <si>
    <t xml:space="preserve">§ 2212             </t>
  </si>
  <si>
    <t xml:space="preserve">§ 2221              </t>
  </si>
  <si>
    <t xml:space="preserve">§ 2223           </t>
  </si>
  <si>
    <t xml:space="preserve">§ 2229            </t>
  </si>
  <si>
    <t xml:space="preserve">§ 2310               </t>
  </si>
  <si>
    <t xml:space="preserve">§ 2321              </t>
  </si>
  <si>
    <t xml:space="preserve">§ 2322            </t>
  </si>
  <si>
    <t xml:space="preserve">§ 3111             </t>
  </si>
  <si>
    <t xml:space="preserve">§ 3113            </t>
  </si>
  <si>
    <t xml:space="preserve">§ 3231       </t>
  </si>
  <si>
    <t xml:space="preserve">§ 3314          </t>
  </si>
  <si>
    <t xml:space="preserve">§ 3315           </t>
  </si>
  <si>
    <t xml:space="preserve">§ 3319            </t>
  </si>
  <si>
    <t xml:space="preserve">§ 3341             </t>
  </si>
  <si>
    <t xml:space="preserve">§ 3421           </t>
  </si>
  <si>
    <t xml:space="preserve">§ 3429             </t>
  </si>
  <si>
    <t xml:space="preserve">§ 3549       </t>
  </si>
  <si>
    <t xml:space="preserve">§ 3631      </t>
  </si>
  <si>
    <t xml:space="preserve">§ 3632       </t>
  </si>
  <si>
    <t xml:space="preserve">§ 3729       </t>
  </si>
  <si>
    <t xml:space="preserve">§ 3733      </t>
  </si>
  <si>
    <t xml:space="preserve">§ 3742       </t>
  </si>
  <si>
    <t xml:space="preserve">§ 3745       </t>
  </si>
  <si>
    <t xml:space="preserve">§ 3792       </t>
  </si>
  <si>
    <t xml:space="preserve">§ 3799      </t>
  </si>
  <si>
    <t xml:space="preserve">§ 4329         </t>
  </si>
  <si>
    <t xml:space="preserve">§ 4399            </t>
  </si>
  <si>
    <t xml:space="preserve">§ 5212                   </t>
  </si>
  <si>
    <t xml:space="preserve">§ 5512        </t>
  </si>
  <si>
    <t xml:space="preserve">§ 6112      </t>
  </si>
  <si>
    <t xml:space="preserve">§ 6171          </t>
  </si>
  <si>
    <t xml:space="preserve">§ 6310        </t>
  </si>
  <si>
    <t xml:space="preserve">§ 6320          </t>
  </si>
  <si>
    <t xml:space="preserve">§ 6399        </t>
  </si>
  <si>
    <t xml:space="preserve">§ 6409        </t>
  </si>
  <si>
    <t>§ 3412</t>
  </si>
  <si>
    <t>Odpisy TS - převod do fondu odpisů</t>
  </si>
  <si>
    <t>Splátky jistin úvěrů</t>
  </si>
  <si>
    <t>Grantový program "Zdravé město"</t>
  </si>
  <si>
    <t>Stroje,přístroje a zařízení</t>
  </si>
  <si>
    <t>Studna v zám.parku - el.energie</t>
  </si>
  <si>
    <t>Likvidace nepovolených skládek</t>
  </si>
  <si>
    <t>§ 5311</t>
  </si>
  <si>
    <t>Vydavatelská činnost</t>
  </si>
  <si>
    <t>§ 3316</t>
  </si>
  <si>
    <t>Rezerva míst.části Hrbov</t>
  </si>
  <si>
    <t>Zachování a obnova kult.památek</t>
  </si>
  <si>
    <t>Rezerva místní části Lhotky</t>
  </si>
  <si>
    <t>Rezerva místní části Mostiště</t>
  </si>
  <si>
    <t>§ 3322</t>
  </si>
  <si>
    <t>Ost.zál.kultury, církví a sděl.prostředků</t>
  </si>
  <si>
    <t>§ 3399</t>
  </si>
  <si>
    <t xml:space="preserve">Sběr a svoz komunálních odpadů </t>
  </si>
  <si>
    <t>Péče o vzhled obcí a veř.zeleň</t>
  </si>
  <si>
    <t>Obec.příjmy a výdaje z fin.operací</t>
  </si>
  <si>
    <t xml:space="preserve">§ 1031               </t>
  </si>
  <si>
    <t>Požární sbor Lhotky - zásahová jednotka</t>
  </si>
  <si>
    <t>Požární sbor Mostiště - zásah.jednotka</t>
  </si>
  <si>
    <t>Požární sbor Hrbov - zásahová jednotka</t>
  </si>
  <si>
    <t>Požární sbor Olší n.Osl.-zásah.jednotka</t>
  </si>
  <si>
    <t>Občanský výbor Hrbov</t>
  </si>
  <si>
    <t>Občanský výbor Lhotky</t>
  </si>
  <si>
    <t>Občanský výbor Mostiště</t>
  </si>
  <si>
    <t>Občanský výbor Olší n.Oslavou</t>
  </si>
  <si>
    <t>Výkupy pozemků</t>
  </si>
  <si>
    <t>Denní stacionáře a centra den. služeb</t>
  </si>
  <si>
    <t>§ 4356</t>
  </si>
  <si>
    <t>Rezerva místní části Olší n.Osl.</t>
  </si>
  <si>
    <t>Nevyjasněné platby</t>
  </si>
  <si>
    <t>Rezerva na dotace do sportu</t>
  </si>
  <si>
    <t xml:space="preserve">§ 2141             </t>
  </si>
  <si>
    <t>Pojistné na SP</t>
  </si>
  <si>
    <t>Platy zaměstnanců - aparát</t>
  </si>
  <si>
    <t>OON - dohody město</t>
  </si>
  <si>
    <t>OON - dohody obřadní síň</t>
  </si>
  <si>
    <t>Pojistné na ZP - aparát</t>
  </si>
  <si>
    <t>Pojistné na ZP - man.pracovníci</t>
  </si>
  <si>
    <t>Pojistné na ZP - absolventi, VPP</t>
  </si>
  <si>
    <t>Pojistné na ZP - výběrčí popl.za vjezd</t>
  </si>
  <si>
    <t>BESIP</t>
  </si>
  <si>
    <t>Pojistné na SP - aparát</t>
  </si>
  <si>
    <t>Pojistné na SP - man.pracovníci</t>
  </si>
  <si>
    <t>Pojistné na SP - absolventi, VPP</t>
  </si>
  <si>
    <t>Pojistné na SP - výběrčí popl.za vjezd</t>
  </si>
  <si>
    <t>Geometrické plány</t>
  </si>
  <si>
    <t>Znalecké posudky</t>
  </si>
  <si>
    <t xml:space="preserve">Pronájmy pozemků </t>
  </si>
  <si>
    <t>Odm.za ved.agendy pronájmu hrob.míst</t>
  </si>
  <si>
    <t xml:space="preserve">§ 3727         </t>
  </si>
  <si>
    <t>Využ.a zneškodňov.komun.odpadů</t>
  </si>
  <si>
    <t>§ 3725</t>
  </si>
  <si>
    <r>
      <t>§ 3392</t>
    </r>
    <r>
      <rPr>
        <b/>
        <i/>
        <sz val="12"/>
        <rFont val="Arial CE"/>
        <family val="2"/>
      </rPr>
      <t xml:space="preserve">              </t>
    </r>
  </si>
  <si>
    <r>
      <t>§ 3419</t>
    </r>
    <r>
      <rPr>
        <b/>
        <i/>
        <sz val="12"/>
        <rFont val="Arial CE"/>
        <family val="2"/>
      </rPr>
      <t xml:space="preserve">            </t>
    </r>
  </si>
  <si>
    <r>
      <t xml:space="preserve">§ 3722          </t>
    </r>
    <r>
      <rPr>
        <b/>
        <i/>
        <sz val="12"/>
        <rFont val="Arial CE"/>
        <family val="0"/>
      </rPr>
      <t xml:space="preserve"> </t>
    </r>
  </si>
  <si>
    <t xml:space="preserve">Obl.charita-progr.primární prevence-dotace </t>
  </si>
  <si>
    <t>Celospolečen. funkce lesů</t>
  </si>
  <si>
    <t>Evropský festival filosofie</t>
  </si>
  <si>
    <t>Ples města</t>
  </si>
  <si>
    <t xml:space="preserve">Školení a vzdělávání </t>
  </si>
  <si>
    <t xml:space="preserve"> </t>
  </si>
  <si>
    <t>Potraviny</t>
  </si>
  <si>
    <t>Domovy pro matky s dětmi</t>
  </si>
  <si>
    <t>§ 4333</t>
  </si>
  <si>
    <t>Nákup mobiliáře-práce TS</t>
  </si>
  <si>
    <t>Úpravy drobných vodních toků</t>
  </si>
  <si>
    <t>§ 2333</t>
  </si>
  <si>
    <t>Platba DPH</t>
  </si>
  <si>
    <t>Ostatní záležitosti bezpečnosti,veř.pořádku</t>
  </si>
  <si>
    <t xml:space="preserve">§ 4351 </t>
  </si>
  <si>
    <t>Záv.uk.</t>
  </si>
  <si>
    <t>Pojištění majetku města a odpovědnosti</t>
  </si>
  <si>
    <t>Čerpání úvěru</t>
  </si>
  <si>
    <t>pol.</t>
  </si>
  <si>
    <t>§ 5399</t>
  </si>
  <si>
    <t>Vnitř.obchod- IC</t>
  </si>
  <si>
    <t>Příspěvek Svazu VaK  (členský)</t>
  </si>
  <si>
    <t>Rezerva na členský příspěvek SVaK</t>
  </si>
  <si>
    <t>Spotřeba vody - veřejné WC</t>
  </si>
  <si>
    <t>Spotřeba el.energie - veřejné WC</t>
  </si>
  <si>
    <t>Nájemné za pozemky (skládka TKO)</t>
  </si>
  <si>
    <t>§ 3728</t>
  </si>
  <si>
    <t>Monitoring nakládání s odpady</t>
  </si>
  <si>
    <t>§ 4359</t>
  </si>
  <si>
    <t>Ostatní služby a činnosti v obl.soc.péče</t>
  </si>
  <si>
    <t>Azylové domy,nízkoprahová denní centra a noclehárny</t>
  </si>
  <si>
    <t>Věcné dary</t>
  </si>
  <si>
    <t>Základní příděl do sociálního fondu</t>
  </si>
  <si>
    <t>Prevence kriminality-projekt dle výzvy</t>
  </si>
  <si>
    <t>Věž kostela   - věcné výdaje na otevření věže</t>
  </si>
  <si>
    <t>Práce energetika</t>
  </si>
  <si>
    <t>rekapitulace:</t>
  </si>
  <si>
    <t>finanční</t>
  </si>
  <si>
    <t>Rezerva na dotace a dary</t>
  </si>
  <si>
    <t xml:space="preserve">DHM </t>
  </si>
  <si>
    <t>Věcné dary - memoriál J. Vaňka,Extraliga</t>
  </si>
  <si>
    <t>Příspěvky různým svazům vč.mikroregionu</t>
  </si>
  <si>
    <t>Naplňování propagace principů MA 21- projekt dle výzvy</t>
  </si>
  <si>
    <t>vnitro-mzdy</t>
  </si>
  <si>
    <t>doprava</t>
  </si>
  <si>
    <t>vnitř.obchod</t>
  </si>
  <si>
    <t>pozemky,maj.</t>
  </si>
  <si>
    <t>živ.prostředí</t>
  </si>
  <si>
    <t>Deratizace města (40 město, 20 míst.části)</t>
  </si>
  <si>
    <t>Náklady na pohřby zajišťované městem</t>
  </si>
  <si>
    <t>soc.odbor</t>
  </si>
  <si>
    <t>Odborné sociální poradenství</t>
  </si>
  <si>
    <t>Nízkoprahové centrum-nájemné placené fi Conti Trade</t>
  </si>
  <si>
    <t>školství</t>
  </si>
  <si>
    <t>ZŠ Sokolovská-odměny vycházejícím žákům</t>
  </si>
  <si>
    <t xml:space="preserve">ZŠ Sokolovská-příspěvek na provoz </t>
  </si>
  <si>
    <t xml:space="preserve">ZŠ Oslavická-příspěvek na provoz </t>
  </si>
  <si>
    <t>ZŠ Školní-příspěvek na provoz</t>
  </si>
  <si>
    <t>ZŠ Mostiště-příspěvek na provoz</t>
  </si>
  <si>
    <t>ZŠ Lhotky-příspěvek na provoz</t>
  </si>
  <si>
    <t>Knihovna-příspěvek na provoz</t>
  </si>
  <si>
    <t>Muzeum-příspěvek na provoz</t>
  </si>
  <si>
    <t>Dům dětí a mládeže -příspěvek na provoz</t>
  </si>
  <si>
    <t>Sociální služby VM-příspěvek na provoz</t>
  </si>
  <si>
    <t>kultura</t>
  </si>
  <si>
    <t>soc.služby PO</t>
  </si>
  <si>
    <t>knihovna PO</t>
  </si>
  <si>
    <t>muzeum PO</t>
  </si>
  <si>
    <t>JC</t>
  </si>
  <si>
    <t>Jupiter club - dotace na činnost JC</t>
  </si>
  <si>
    <t>TS</t>
  </si>
  <si>
    <t>investice</t>
  </si>
  <si>
    <t>Rezerva  pro nezisk.organizace</t>
  </si>
  <si>
    <t>Věž kostela  - SP</t>
  </si>
  <si>
    <t>Věž kostela  - ZP</t>
  </si>
  <si>
    <t>Kulturní dům Lhotky</t>
  </si>
  <si>
    <t>Kulturní dům Olší nad Oslavou</t>
  </si>
  <si>
    <t>Kulturní dům Hrbov</t>
  </si>
  <si>
    <t>Kulturní dům Mostiště</t>
  </si>
  <si>
    <t>kontrolní součet</t>
  </si>
  <si>
    <t>Hubení dalších škůdců, likvidace kadaverů</t>
  </si>
  <si>
    <t>Útulek pro psy  - OON</t>
  </si>
  <si>
    <t>Útulek pro psy  -krmení pro psy, ošetření veterinárním lékařem</t>
  </si>
  <si>
    <t>§ 4312</t>
  </si>
  <si>
    <t>Os.asistence,peč.služba a podpora samost.bydlení</t>
  </si>
  <si>
    <t>vnitro věcné</t>
  </si>
  <si>
    <t>Úroky z úvěru Dyje II.  (ČOV+kanalizace)</t>
  </si>
  <si>
    <t>Rekonstrukce Jupiter clubu - úrok</t>
  </si>
  <si>
    <t>Splátka jistiny úvěru - Dyje II. (ČOV+kanalizace)</t>
  </si>
  <si>
    <t>Útulek pro psy  - nákup materiálu,drobné opravy klecí</t>
  </si>
  <si>
    <t>Kulturní vystoupení na ples města</t>
  </si>
  <si>
    <t>Občanská komise (SPOZ)</t>
  </si>
  <si>
    <t>Služby telekomunikací a radiokomunikací</t>
  </si>
  <si>
    <t>Nákup ostatních služeb</t>
  </si>
  <si>
    <t>Kolky</t>
  </si>
  <si>
    <t>Dotace hasičům</t>
  </si>
  <si>
    <t>Vansbro,Tisno (družební města) - partnerské aktivity</t>
  </si>
  <si>
    <t>Obřadní síň - služby</t>
  </si>
  <si>
    <t xml:space="preserve">                    - ostatní</t>
  </si>
  <si>
    <t>Ochranné pomůcky</t>
  </si>
  <si>
    <t>Nájemné IS</t>
  </si>
  <si>
    <t>Metropolitní síť</t>
  </si>
  <si>
    <t>Projekt OP LZZ - výzva č.69 (Vzdělávání…org.54)</t>
  </si>
  <si>
    <t>Projekt OP LZZ - výzva č.77 (Mezinár.spolupráce…org.55)</t>
  </si>
  <si>
    <t>Věž kostela  -dohody</t>
  </si>
  <si>
    <t>OON-dohody (odměny pro členy komisí míst.částí)</t>
  </si>
  <si>
    <t>Pojistné na SP - dohody město (ze 185 tis.)</t>
  </si>
  <si>
    <t>Pojistné na ZP - dohody město (ze 185 tis.)</t>
  </si>
  <si>
    <t>Protipovodňová opatření ve spr.území-digit.povodňový plán</t>
  </si>
  <si>
    <t>Provoz a údržba nově vybudovaných hřišť</t>
  </si>
  <si>
    <t>Rozšíření sběru využitelných složek odpadu -nádoby</t>
  </si>
  <si>
    <t>Rozšíření sběru využitelných složek odpadu -kompostéry</t>
  </si>
  <si>
    <t>Rozšíření sběru využitelných složek odpadu-úprava stanovišť</t>
  </si>
  <si>
    <t>Překladiště odpadů-rezerva na projekt</t>
  </si>
  <si>
    <t>Regenerace městské zeleně-podíl města na projektu OPŽP</t>
  </si>
  <si>
    <t>Centrum pro rodiče s dětmi Kopretina-dotace</t>
  </si>
  <si>
    <t>ZUŠ-příspěvek na provoz</t>
  </si>
  <si>
    <t>§ 3141</t>
  </si>
  <si>
    <t>Školní stravování</t>
  </si>
  <si>
    <t>Olympiáda základních škol</t>
  </si>
  <si>
    <t>ZŠ Školní-odměny vycházejícím žákům</t>
  </si>
  <si>
    <t>Silnice-práce TS</t>
  </si>
  <si>
    <t>Opravy a údržba VO, věž.hodin,rozhl.-práce TS</t>
  </si>
  <si>
    <t>Svoz PDO vč. ukl.odp.na skl.TKO -  práce TS</t>
  </si>
  <si>
    <t>Provoz letního koupaliště-práce TS</t>
  </si>
  <si>
    <t>MŠ Velké Meziříčí-příspěvek na provoz</t>
  </si>
  <si>
    <t>Rozpočet výdajů města Velkého Meziříčí na rok 2014</t>
  </si>
  <si>
    <t>Rok 2014</t>
  </si>
  <si>
    <t xml:space="preserve">Rezerva neúčelová </t>
  </si>
  <si>
    <t>rok 2014</t>
  </si>
  <si>
    <t>čerpání úvěru-rekonstrukce Jupiter clubu</t>
  </si>
  <si>
    <t>Útulek pro psy - nájemné za pozemek</t>
  </si>
  <si>
    <t xml:space="preserve">                    - opravy</t>
  </si>
  <si>
    <t xml:space="preserve">                     - ozvučení obřadní síně</t>
  </si>
  <si>
    <t>Projekt meziobecní spolupráce</t>
  </si>
  <si>
    <t>Projekt sociálně-právní ochrana dětí</t>
  </si>
  <si>
    <t>OON (topiči,uklízečka,odm.SDH)</t>
  </si>
  <si>
    <t>variantní studie překladiště odpadů, plán odpad.hospodářství</t>
  </si>
  <si>
    <t>Údržba zeleně-péče o nové výsadby, zalévání</t>
  </si>
  <si>
    <t>Údržba zeleně a památ. stromů-kácení a údržba dřevin a porostů</t>
  </si>
  <si>
    <t>§ 4375</t>
  </si>
  <si>
    <t>Záloha na energie 2014</t>
  </si>
  <si>
    <t>MŠ Sokolovská-výměna oplocení zahrady</t>
  </si>
  <si>
    <t>MŠ Sokolovská-rekonstrukce kotelny</t>
  </si>
  <si>
    <t>MŠ Sokolovská-výměna radiátorů a ventily</t>
  </si>
  <si>
    <t>MŠ Sokolovská-PENB</t>
  </si>
  <si>
    <t>MŠ Sportovní-odměna při získání dotace</t>
  </si>
  <si>
    <t>MŠ Sportovní-malování celé budovy</t>
  </si>
  <si>
    <t>MŠ Sportovní-oprava plotu zahrady</t>
  </si>
  <si>
    <t>MŠ Sportovní-oprava izolace a omítek v kotelně</t>
  </si>
  <si>
    <t>MŠ Sportovní-PENB</t>
  </si>
  <si>
    <t>MŠ Čechova-malování celé budovy</t>
  </si>
  <si>
    <t>MŠ Čechova-výměna podlahové krytiny ve třídě</t>
  </si>
  <si>
    <t>MŠ Čechova-PENB</t>
  </si>
  <si>
    <t>MŠ Nad Plovárnou-odměna při získání dotace</t>
  </si>
  <si>
    <t>MŠ Nad Plovárnou-malování celé budovy</t>
  </si>
  <si>
    <t>MŠ Nad Plovárnou-výměna dlažby</t>
  </si>
  <si>
    <t>MŠ Nad Plovárnou-PENB</t>
  </si>
  <si>
    <t>MŠ Mírová-malování celé budovy</t>
  </si>
  <si>
    <t>MŠ Mírová-PENB</t>
  </si>
  <si>
    <t>MŠ Olší nad Oslavou-PENB</t>
  </si>
  <si>
    <t>MŠ Lhotky-PENB</t>
  </si>
  <si>
    <t>ZŠ Sokolovská-odměna při získání dotace</t>
  </si>
  <si>
    <t>ZŠ Sokolovská-klimatizace v učebně IT</t>
  </si>
  <si>
    <t>ZŠ Sokolovská-projekt přestavby dílen pro žáky</t>
  </si>
  <si>
    <t>ZŠ Sokolovská-PENB</t>
  </si>
  <si>
    <t>ZŠ Komenského-výměna radiátorů</t>
  </si>
  <si>
    <t>ZŠ Komenského-PENB</t>
  </si>
  <si>
    <t>ŠJ Poštovní-odměna při získání dotace</t>
  </si>
  <si>
    <t>ŠJ Poštovní-objednávací terminál na obědy</t>
  </si>
  <si>
    <t>ŠJ Poštovní-PENB</t>
  </si>
  <si>
    <t>ZŠ Oslavická-výměna oplocení</t>
  </si>
  <si>
    <t>ZŠ Oslavická-výměna rozhlasové ústředny</t>
  </si>
  <si>
    <t>ZŠ Oslavická-PENB</t>
  </si>
  <si>
    <t>ZŠ Školní-projekt opravy keramického obložení a říms</t>
  </si>
  <si>
    <t>ZŠ Školní-oprava obložení keramickými obklady</t>
  </si>
  <si>
    <t>ZŠ Školní-opravy keramických říms</t>
  </si>
  <si>
    <t>ZŠ Školní-PENB</t>
  </si>
  <si>
    <t>ZŠ Mostiště-rekonstrukce bytu na výdejnu a družinu</t>
  </si>
  <si>
    <t>ZŠ Mostiště-PENB</t>
  </si>
  <si>
    <t>ZŠ Lhotky-PENB</t>
  </si>
  <si>
    <t>ZUŠ-interaktivní tabule</t>
  </si>
  <si>
    <t>Zimní olympiáda dětí a mládeže</t>
  </si>
  <si>
    <t>Kniha "Velkomeziříčské mosty" - tisk</t>
  </si>
  <si>
    <t>NAKI výzkum v roce 2014</t>
  </si>
  <si>
    <t>Novoroční ohňostroj</t>
  </si>
  <si>
    <t>Velkomeziříčské kulturní léto</t>
  </si>
  <si>
    <t>Jupiter club - mimoř.dotace na digitalizaci kina</t>
  </si>
  <si>
    <t>Provoz a údržba kašny,dešť.vpustí,studní,veř.WC -práce TS</t>
  </si>
  <si>
    <t>Separovaný sběr,nebezp.odpady,bioodpady - práce TS</t>
  </si>
  <si>
    <t>Zim.stad.,fotb.areál,areál Sportovní ul.,Školní,ost.hřiště-práce TS</t>
  </si>
  <si>
    <t>Veřejné prostranství Mostiště</t>
  </si>
  <si>
    <t>Veřejné prostranství Olší nad Oslavou</t>
  </si>
  <si>
    <t>Veřejné prostranství Hrbov,Svařenov</t>
  </si>
  <si>
    <t>Veřejné prostranství Lhotky, Kúsky, Dolní Radslavice</t>
  </si>
  <si>
    <t>Rekonstrukce Jupiter clubu - dílčí etapa</t>
  </si>
  <si>
    <t>součet</t>
  </si>
  <si>
    <t>míst.části  /rezerva+veř.prostranství/</t>
  </si>
  <si>
    <t>Nákup služeb j.n.</t>
  </si>
  <si>
    <t>Výkon funkce OLH</t>
  </si>
  <si>
    <t>Zvelebování myslivosti</t>
  </si>
  <si>
    <t>Dohody IC</t>
  </si>
  <si>
    <t>Pojistné na SZ</t>
  </si>
  <si>
    <t>Propagač.materiály města</t>
  </si>
  <si>
    <t xml:space="preserve">Knihovna-PENB </t>
  </si>
  <si>
    <t xml:space="preserve">Knihovna-dary  </t>
  </si>
  <si>
    <t xml:space="preserve">Knihovna-nájem </t>
  </si>
  <si>
    <t>Vedení kroniky</t>
  </si>
  <si>
    <t>Záležitosti soc.věcí blíže nespecifikované</t>
  </si>
  <si>
    <t>Krizový štáb - vybavení,rezerva</t>
  </si>
  <si>
    <t>Refundace čl.rady</t>
  </si>
  <si>
    <t>Uvolnění členové MZ</t>
  </si>
  <si>
    <t>Odměny členům rady</t>
  </si>
  <si>
    <t>Odměny členům zastupitelstva</t>
  </si>
  <si>
    <t>Platy zaměstnanců - man.pracovníci</t>
  </si>
  <si>
    <t>Platy absolventská praxe, VPP</t>
  </si>
  <si>
    <t>Platy - výběrčí popl.za vjezd</t>
  </si>
  <si>
    <t>příloha č.1</t>
  </si>
  <si>
    <t>příloha č.2</t>
  </si>
  <si>
    <t>příloha č.3</t>
  </si>
  <si>
    <t>příloha č.4</t>
  </si>
  <si>
    <t>příloha č.5</t>
  </si>
  <si>
    <t>příloha č.6</t>
  </si>
  <si>
    <t>příloha č.7</t>
  </si>
  <si>
    <t>příloha č.8</t>
  </si>
  <si>
    <t>příloha č.9</t>
  </si>
  <si>
    <t>příloha č.10</t>
  </si>
  <si>
    <t>příloha č.11</t>
  </si>
  <si>
    <t>příloha č.12</t>
  </si>
  <si>
    <t>příloha č.13</t>
  </si>
  <si>
    <t>Občanská poradna Žďár nad Sáz.-dotace</t>
  </si>
  <si>
    <t>Domov pro matky (otce) Ječmínek-Žďár n.Sáz.-dotace</t>
  </si>
  <si>
    <t>Osobní asistence (při Denním stacion.NESA)-dotace</t>
  </si>
  <si>
    <t>Stacionář NESA - denní pobyt pro ment.post.děti…-dotace</t>
  </si>
  <si>
    <t>Domácí hospicová péče-dotace</t>
  </si>
  <si>
    <t>Welmez NZDM-dotace</t>
  </si>
  <si>
    <t>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</si>
</sst>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Arial CE"/>
      <family val="2"/>
    </font>
    <font>
      <sz val="14"/>
      <name val="Arial CE"/>
      <family val="0"/>
    </font>
    <font>
      <b/>
      <i/>
      <sz val="14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" fontId="3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1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20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" fillId="33" borderId="25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26" xfId="0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3" fillId="33" borderId="32" xfId="0" applyNumberFormat="1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25" xfId="0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34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37" xfId="0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4" fillId="33" borderId="38" xfId="0" applyNumberFormat="1" applyFont="1" applyFill="1" applyBorder="1" applyAlignment="1">
      <alignment/>
    </xf>
    <xf numFmtId="0" fontId="1" fillId="33" borderId="39" xfId="0" applyFont="1" applyFill="1" applyBorder="1" applyAlignment="1">
      <alignment/>
    </xf>
    <xf numFmtId="4" fontId="4" fillId="33" borderId="38" xfId="0" applyNumberFormat="1" applyFont="1" applyFill="1" applyBorder="1" applyAlignment="1">
      <alignment/>
    </xf>
    <xf numFmtId="49" fontId="4" fillId="33" borderId="38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9" fontId="2" fillId="33" borderId="38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2" fillId="33" borderId="20" xfId="0" applyNumberFormat="1" applyFont="1" applyFill="1" applyBorder="1" applyAlignment="1">
      <alignment horizontal="left"/>
    </xf>
    <xf numFmtId="4" fontId="5" fillId="33" borderId="22" xfId="0" applyNumberFormat="1" applyFont="1" applyFill="1" applyBorder="1" applyAlignment="1">
      <alignment/>
    </xf>
    <xf numFmtId="0" fontId="3" fillId="33" borderId="40" xfId="0" applyFont="1" applyFill="1" applyBorder="1" applyAlignment="1">
      <alignment/>
    </xf>
    <xf numFmtId="4" fontId="5" fillId="33" borderId="40" xfId="0" applyNumberFormat="1" applyFont="1" applyFill="1" applyBorder="1" applyAlignment="1">
      <alignment/>
    </xf>
    <xf numFmtId="0" fontId="5" fillId="33" borderId="40" xfId="0" applyFont="1" applyFill="1" applyBorder="1" applyAlignment="1">
      <alignment/>
    </xf>
    <xf numFmtId="4" fontId="3" fillId="33" borderId="40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/>
    </xf>
    <xf numFmtId="0" fontId="6" fillId="33" borderId="41" xfId="0" applyFont="1" applyFill="1" applyBorder="1" applyAlignment="1">
      <alignment/>
    </xf>
    <xf numFmtId="4" fontId="12" fillId="33" borderId="3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0" fontId="3" fillId="33" borderId="36" xfId="0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4" fillId="33" borderId="32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right"/>
    </xf>
    <xf numFmtId="4" fontId="3" fillId="33" borderId="42" xfId="0" applyNumberFormat="1" applyFont="1" applyFill="1" applyBorder="1" applyAlignment="1">
      <alignment/>
    </xf>
    <xf numFmtId="49" fontId="3" fillId="33" borderId="38" xfId="0" applyNumberFormat="1" applyFont="1" applyFill="1" applyBorder="1" applyAlignment="1">
      <alignment/>
    </xf>
    <xf numFmtId="0" fontId="6" fillId="33" borderId="39" xfId="0" applyFont="1" applyFill="1" applyBorder="1" applyAlignment="1">
      <alignment/>
    </xf>
    <xf numFmtId="49" fontId="3" fillId="33" borderId="43" xfId="0" applyNumberFormat="1" applyFont="1" applyFill="1" applyBorder="1" applyAlignment="1">
      <alignment/>
    </xf>
    <xf numFmtId="0" fontId="3" fillId="33" borderId="44" xfId="0" applyFont="1" applyFill="1" applyBorder="1" applyAlignment="1">
      <alignment/>
    </xf>
    <xf numFmtId="4" fontId="3" fillId="33" borderId="43" xfId="0" applyNumberFormat="1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3" fillId="33" borderId="4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35" xfId="0" applyNumberFormat="1" applyFont="1" applyFill="1" applyBorder="1" applyAlignment="1">
      <alignment/>
    </xf>
    <xf numFmtId="4" fontId="3" fillId="33" borderId="47" xfId="0" applyNumberFormat="1" applyFont="1" applyFill="1" applyBorder="1" applyAlignment="1">
      <alignment/>
    </xf>
    <xf numFmtId="4" fontId="3" fillId="33" borderId="45" xfId="0" applyNumberFormat="1" applyFont="1" applyFill="1" applyBorder="1" applyAlignment="1">
      <alignment/>
    </xf>
    <xf numFmtId="4" fontId="3" fillId="33" borderId="48" xfId="0" applyNumberFormat="1" applyFont="1" applyFill="1" applyBorder="1" applyAlignment="1">
      <alignment/>
    </xf>
    <xf numFmtId="4" fontId="3" fillId="33" borderId="35" xfId="0" applyNumberFormat="1" applyFont="1" applyFill="1" applyBorder="1" applyAlignment="1">
      <alignment/>
    </xf>
    <xf numFmtId="4" fontId="3" fillId="33" borderId="4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3" fillId="33" borderId="48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3" fillId="33" borderId="49" xfId="0" applyNumberFormat="1" applyFont="1" applyFill="1" applyBorder="1" applyAlignment="1">
      <alignment/>
    </xf>
    <xf numFmtId="4" fontId="3" fillId="33" borderId="45" xfId="0" applyNumberFormat="1" applyFont="1" applyFill="1" applyBorder="1" applyAlignment="1">
      <alignment/>
    </xf>
    <xf numFmtId="4" fontId="3" fillId="33" borderId="49" xfId="0" applyNumberFormat="1" applyFont="1" applyFill="1" applyBorder="1" applyAlignment="1">
      <alignment/>
    </xf>
    <xf numFmtId="4" fontId="6" fillId="33" borderId="35" xfId="0" applyNumberFormat="1" applyFont="1" applyFill="1" applyBorder="1" applyAlignment="1">
      <alignment/>
    </xf>
    <xf numFmtId="4" fontId="6" fillId="33" borderId="29" xfId="0" applyNumberFormat="1" applyFont="1" applyFill="1" applyBorder="1" applyAlignment="1">
      <alignment/>
    </xf>
    <xf numFmtId="4" fontId="6" fillId="33" borderId="33" xfId="0" applyNumberFormat="1" applyFont="1" applyFill="1" applyBorder="1" applyAlignment="1">
      <alignment/>
    </xf>
    <xf numFmtId="4" fontId="3" fillId="33" borderId="41" xfId="0" applyNumberFormat="1" applyFont="1" applyFill="1" applyBorder="1" applyAlignment="1">
      <alignment/>
    </xf>
    <xf numFmtId="4" fontId="6" fillId="33" borderId="41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8" fillId="33" borderId="0" xfId="0" applyNumberFormat="1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85"/>
  <sheetViews>
    <sheetView zoomScaleSheetLayoutView="100" workbookViewId="0" topLeftCell="A1">
      <selection activeCell="A1" sqref="A1:D362"/>
    </sheetView>
  </sheetViews>
  <sheetFormatPr defaultColWidth="9.00390625" defaultRowHeight="18.75" customHeight="1"/>
  <cols>
    <col min="1" max="1" width="11.125" style="104" bestFit="1" customWidth="1"/>
    <col min="2" max="2" width="64.875" style="35" customWidth="1"/>
    <col min="3" max="3" width="17.125" style="12" customWidth="1"/>
    <col min="4" max="4" width="40.625" style="107" customWidth="1"/>
    <col min="5" max="5" width="19.25390625" style="31" hidden="1" customWidth="1"/>
    <col min="6" max="6" width="9.125" style="12" customWidth="1"/>
    <col min="7" max="7" width="23.25390625" style="12" customWidth="1"/>
    <col min="8" max="16384" width="9.125" style="12" customWidth="1"/>
  </cols>
  <sheetData>
    <row r="1" spans="1:5" s="28" customFormat="1" ht="36.75" customHeight="1" thickBot="1">
      <c r="A1" s="25"/>
      <c r="B1" s="9" t="s">
        <v>320</v>
      </c>
      <c r="C1" s="9"/>
      <c r="D1" s="26"/>
      <c r="E1" s="27"/>
    </row>
    <row r="2" spans="1:5" ht="18.75" customHeight="1" thickBot="1">
      <c r="A2" s="29" t="s">
        <v>209</v>
      </c>
      <c r="B2" s="30" t="s">
        <v>0</v>
      </c>
      <c r="C2" s="2" t="s">
        <v>321</v>
      </c>
      <c r="D2" s="108" t="s">
        <v>1</v>
      </c>
      <c r="E2" s="31" t="s">
        <v>273</v>
      </c>
    </row>
    <row r="3" spans="1:5" s="35" customFormat="1" ht="21" customHeight="1" thickBot="1" thickTop="1">
      <c r="A3" s="44" t="s">
        <v>3</v>
      </c>
      <c r="B3" s="32" t="s">
        <v>2</v>
      </c>
      <c r="C3" s="3">
        <f>SUM(C4:C9)</f>
        <v>307000</v>
      </c>
      <c r="D3" s="46"/>
      <c r="E3" s="33">
        <f>SUM(C3)</f>
        <v>307000</v>
      </c>
    </row>
    <row r="4" spans="1:5" ht="18.75" customHeight="1">
      <c r="A4" s="37"/>
      <c r="B4" s="38" t="s">
        <v>275</v>
      </c>
      <c r="C4" s="143">
        <v>27000</v>
      </c>
      <c r="D4" s="15"/>
      <c r="E4" s="12"/>
    </row>
    <row r="5" spans="1:5" ht="18.75" customHeight="1">
      <c r="A5" s="37"/>
      <c r="B5" s="38" t="s">
        <v>283</v>
      </c>
      <c r="C5" s="143">
        <v>30000</v>
      </c>
      <c r="D5" s="15"/>
      <c r="E5" s="12"/>
    </row>
    <row r="6" spans="1:5" ht="18.75" customHeight="1">
      <c r="A6" s="39"/>
      <c r="B6" s="38" t="s">
        <v>325</v>
      </c>
      <c r="C6" s="143">
        <v>15000</v>
      </c>
      <c r="D6" s="40"/>
      <c r="E6" s="12"/>
    </row>
    <row r="7" spans="1:5" ht="18.75" customHeight="1">
      <c r="A7" s="39"/>
      <c r="B7" s="38" t="s">
        <v>276</v>
      </c>
      <c r="C7" s="143">
        <v>165000</v>
      </c>
      <c r="D7" s="40"/>
      <c r="E7" s="12"/>
    </row>
    <row r="8" spans="1:5" ht="18.75" customHeight="1">
      <c r="A8" s="39"/>
      <c r="B8" s="41" t="s">
        <v>242</v>
      </c>
      <c r="C8" s="143">
        <v>60000</v>
      </c>
      <c r="D8" s="40"/>
      <c r="E8" s="12"/>
    </row>
    <row r="9" spans="1:5" ht="18.75" customHeight="1" thickBot="1">
      <c r="A9" s="42"/>
      <c r="B9" s="43" t="s">
        <v>274</v>
      </c>
      <c r="C9" s="144">
        <v>10000</v>
      </c>
      <c r="D9" s="17"/>
      <c r="E9" s="12"/>
    </row>
    <row r="10" spans="1:5" s="35" customFormat="1" ht="21" customHeight="1" thickBot="1" thickTop="1">
      <c r="A10" s="44" t="s">
        <v>155</v>
      </c>
      <c r="B10" s="45" t="s">
        <v>4</v>
      </c>
      <c r="C10" s="4">
        <f>SUM(C11)</f>
        <v>10000</v>
      </c>
      <c r="D10" s="46"/>
      <c r="E10" s="33">
        <f>SUM(C10)</f>
        <v>10000</v>
      </c>
    </row>
    <row r="11" spans="1:5" ht="18.75" customHeight="1" thickBot="1">
      <c r="A11" s="55"/>
      <c r="B11" s="56" t="s">
        <v>392</v>
      </c>
      <c r="C11" s="145">
        <v>10000</v>
      </c>
      <c r="D11" s="20"/>
      <c r="E11" s="12"/>
    </row>
    <row r="12" spans="1:5" s="31" customFormat="1" ht="21" customHeight="1" thickBot="1" thickTop="1">
      <c r="A12" s="47" t="s">
        <v>98</v>
      </c>
      <c r="B12" s="48" t="s">
        <v>86</v>
      </c>
      <c r="C12" s="5">
        <f>SUM(C13:C13)</f>
        <v>40000</v>
      </c>
      <c r="D12" s="49"/>
      <c r="E12" s="33">
        <f>SUM(C12)</f>
        <v>40000</v>
      </c>
    </row>
    <row r="13" spans="1:5" ht="18.75" customHeight="1" thickBot="1">
      <c r="A13" s="51"/>
      <c r="B13" s="43" t="s">
        <v>393</v>
      </c>
      <c r="C13" s="144">
        <v>40000</v>
      </c>
      <c r="D13" s="52"/>
      <c r="E13" s="12"/>
    </row>
    <row r="14" spans="1:5" s="35" customFormat="1" ht="21" customHeight="1" thickBot="1" thickTop="1">
      <c r="A14" s="53" t="s">
        <v>99</v>
      </c>
      <c r="B14" s="45" t="s">
        <v>195</v>
      </c>
      <c r="C14" s="4">
        <f>SUM(C15)</f>
        <v>10000</v>
      </c>
      <c r="D14" s="54"/>
      <c r="E14" s="33">
        <f>SUM(C14)</f>
        <v>10000</v>
      </c>
    </row>
    <row r="15" spans="1:5" ht="18.75" customHeight="1" thickBot="1">
      <c r="A15" s="55"/>
      <c r="B15" s="56" t="s">
        <v>394</v>
      </c>
      <c r="C15" s="145">
        <v>10000</v>
      </c>
      <c r="D15" s="20"/>
      <c r="E15" s="12"/>
    </row>
    <row r="16" spans="1:5" ht="21" customHeight="1" thickBot="1" thickTop="1">
      <c r="A16" s="57" t="s">
        <v>170</v>
      </c>
      <c r="B16" s="32" t="s">
        <v>214</v>
      </c>
      <c r="C16" s="3">
        <f>SUM(C17:C21)</f>
        <v>1086000</v>
      </c>
      <c r="D16" s="58"/>
      <c r="E16" s="33">
        <f>SUM(C16)</f>
        <v>1086000</v>
      </c>
    </row>
    <row r="17" spans="1:5" ht="18.75" customHeight="1">
      <c r="A17" s="19"/>
      <c r="B17" s="36" t="s">
        <v>50</v>
      </c>
      <c r="C17" s="146">
        <v>564000</v>
      </c>
      <c r="D17" s="7"/>
      <c r="E17" s="12"/>
    </row>
    <row r="18" spans="1:5" ht="18.75" customHeight="1">
      <c r="A18" s="62"/>
      <c r="B18" s="11" t="s">
        <v>395</v>
      </c>
      <c r="C18" s="147">
        <v>30000</v>
      </c>
      <c r="D18" s="16"/>
      <c r="E18" s="12"/>
    </row>
    <row r="19" spans="1:5" ht="18.75" customHeight="1">
      <c r="A19" s="37"/>
      <c r="B19" s="38" t="s">
        <v>396</v>
      </c>
      <c r="C19" s="143">
        <v>141000</v>
      </c>
      <c r="D19" s="15"/>
      <c r="E19" s="12"/>
    </row>
    <row r="20" spans="1:5" ht="18.75" customHeight="1">
      <c r="A20" s="37"/>
      <c r="B20" s="38" t="s">
        <v>51</v>
      </c>
      <c r="C20" s="143">
        <v>51000</v>
      </c>
      <c r="D20" s="15"/>
      <c r="E20" s="12"/>
    </row>
    <row r="21" spans="1:5" ht="18.75" customHeight="1" thickBot="1">
      <c r="A21" s="42"/>
      <c r="B21" s="60" t="s">
        <v>397</v>
      </c>
      <c r="C21" s="148">
        <v>300000</v>
      </c>
      <c r="D21" s="17"/>
      <c r="E21" s="12"/>
    </row>
    <row r="22" spans="1:5" s="35" customFormat="1" ht="21" customHeight="1" thickBot="1" thickTop="1">
      <c r="A22" s="44" t="s">
        <v>100</v>
      </c>
      <c r="B22" s="32" t="s">
        <v>6</v>
      </c>
      <c r="C22" s="3">
        <f>SUM(C23:C24)</f>
        <v>3873300</v>
      </c>
      <c r="D22" s="46"/>
      <c r="E22" s="33">
        <f>SUM(C22)</f>
        <v>3873300</v>
      </c>
    </row>
    <row r="23" spans="1:5" ht="18.75" customHeight="1">
      <c r="A23" s="19"/>
      <c r="B23" s="36" t="s">
        <v>315</v>
      </c>
      <c r="C23" s="146">
        <v>3872000</v>
      </c>
      <c r="D23" s="7" t="s">
        <v>423</v>
      </c>
      <c r="E23" s="12"/>
    </row>
    <row r="24" spans="1:5" ht="18.75" customHeight="1" thickBot="1">
      <c r="A24" s="42"/>
      <c r="B24" s="135" t="s">
        <v>87</v>
      </c>
      <c r="C24" s="17">
        <v>1300</v>
      </c>
      <c r="D24" s="17"/>
      <c r="E24" s="12"/>
    </row>
    <row r="25" spans="1:5" s="35" customFormat="1" ht="21" customHeight="1" thickBot="1" thickTop="1">
      <c r="A25" s="53" t="s">
        <v>101</v>
      </c>
      <c r="B25" s="45" t="s">
        <v>7</v>
      </c>
      <c r="C25" s="4">
        <f>SUM(C26:C27)</f>
        <v>1390000</v>
      </c>
      <c r="D25" s="54"/>
      <c r="E25" s="33">
        <f>SUM(C25)</f>
        <v>1390000</v>
      </c>
    </row>
    <row r="26" spans="1:5" ht="18.75" customHeight="1">
      <c r="A26" s="19"/>
      <c r="B26" s="36" t="s">
        <v>8</v>
      </c>
      <c r="C26" s="146">
        <v>490000</v>
      </c>
      <c r="D26" s="7"/>
      <c r="E26" s="12"/>
    </row>
    <row r="27" spans="1:5" ht="18.75" customHeight="1" thickBot="1">
      <c r="A27" s="51"/>
      <c r="B27" s="43" t="s">
        <v>9</v>
      </c>
      <c r="C27" s="144">
        <v>900000</v>
      </c>
      <c r="D27" s="52"/>
      <c r="E27" s="12"/>
    </row>
    <row r="28" spans="1:5" s="35" customFormat="1" ht="21" customHeight="1" thickBot="1" thickTop="1">
      <c r="A28" s="44" t="s">
        <v>102</v>
      </c>
      <c r="B28" s="32" t="s">
        <v>10</v>
      </c>
      <c r="C28" s="3">
        <f>SUM(C29)</f>
        <v>90000</v>
      </c>
      <c r="D28" s="46"/>
      <c r="E28" s="33">
        <f>SUM(C28)</f>
        <v>90000</v>
      </c>
    </row>
    <row r="29" spans="1:5" ht="18.75" customHeight="1" thickBot="1">
      <c r="A29" s="55"/>
      <c r="B29" s="56" t="s">
        <v>179</v>
      </c>
      <c r="C29" s="145">
        <v>90000</v>
      </c>
      <c r="D29" s="20"/>
      <c r="E29" s="12"/>
    </row>
    <row r="30" spans="1:5" s="35" customFormat="1" ht="21" customHeight="1" thickBot="1" thickTop="1">
      <c r="A30" s="44" t="s">
        <v>103</v>
      </c>
      <c r="B30" s="32" t="s">
        <v>11</v>
      </c>
      <c r="C30" s="3">
        <f>SUM(C31:C32)</f>
        <v>263700</v>
      </c>
      <c r="D30" s="46"/>
      <c r="E30" s="33">
        <f>SUM(C30)</f>
        <v>263700</v>
      </c>
    </row>
    <row r="31" spans="1:5" ht="18.75" customHeight="1">
      <c r="A31" s="19"/>
      <c r="B31" s="36" t="s">
        <v>12</v>
      </c>
      <c r="C31" s="146">
        <v>243700</v>
      </c>
      <c r="D31" s="7"/>
      <c r="E31" s="12"/>
    </row>
    <row r="32" spans="1:5" ht="18.75" customHeight="1" thickBot="1">
      <c r="A32" s="51"/>
      <c r="B32" s="43" t="s">
        <v>13</v>
      </c>
      <c r="C32" s="144">
        <v>20000</v>
      </c>
      <c r="D32" s="52"/>
      <c r="E32" s="12"/>
    </row>
    <row r="33" spans="1:5" s="35" customFormat="1" ht="21" customHeight="1" thickBot="1" thickTop="1">
      <c r="A33" s="44" t="s">
        <v>104</v>
      </c>
      <c r="B33" s="32" t="s">
        <v>14</v>
      </c>
      <c r="C33" s="3">
        <f>SUM(C34:C36)</f>
        <v>1205000</v>
      </c>
      <c r="D33" s="46"/>
      <c r="E33" s="33">
        <f>SUM(C33)</f>
        <v>1205000</v>
      </c>
    </row>
    <row r="34" spans="1:5" ht="18.75" customHeight="1">
      <c r="A34" s="63"/>
      <c r="B34" s="24" t="s">
        <v>215</v>
      </c>
      <c r="C34" s="149">
        <v>1200000</v>
      </c>
      <c r="D34" s="18"/>
      <c r="E34" s="12"/>
    </row>
    <row r="35" spans="1:5" ht="18.75" customHeight="1">
      <c r="A35" s="63"/>
      <c r="B35" s="24" t="s">
        <v>216</v>
      </c>
      <c r="C35" s="149">
        <v>0</v>
      </c>
      <c r="D35" s="18"/>
      <c r="E35" s="12"/>
    </row>
    <row r="36" spans="1:5" ht="18.75" customHeight="1" thickBot="1">
      <c r="A36" s="63"/>
      <c r="B36" s="38" t="s">
        <v>140</v>
      </c>
      <c r="C36" s="143">
        <v>5000</v>
      </c>
      <c r="D36" s="18"/>
      <c r="E36" s="12"/>
    </row>
    <row r="37" spans="1:5" s="35" customFormat="1" ht="21" customHeight="1" thickBot="1" thickTop="1">
      <c r="A37" s="44" t="s">
        <v>105</v>
      </c>
      <c r="B37" s="32" t="s">
        <v>15</v>
      </c>
      <c r="C37" s="3">
        <f>SUM(C38)</f>
        <v>2414000</v>
      </c>
      <c r="D37" s="46"/>
      <c r="E37" s="33">
        <f>SUM(C37)</f>
        <v>2414000</v>
      </c>
    </row>
    <row r="38" spans="1:5" ht="21" customHeight="1" thickBot="1">
      <c r="A38" s="19"/>
      <c r="B38" s="64" t="s">
        <v>280</v>
      </c>
      <c r="C38" s="150">
        <v>2414000</v>
      </c>
      <c r="D38" s="7"/>
      <c r="E38" s="65"/>
    </row>
    <row r="39" spans="1:5" ht="21" customHeight="1" thickBot="1" thickTop="1">
      <c r="A39" s="44" t="s">
        <v>106</v>
      </c>
      <c r="B39" s="32" t="s">
        <v>16</v>
      </c>
      <c r="C39" s="3">
        <f>SUM(C40)</f>
        <v>20000</v>
      </c>
      <c r="D39" s="46"/>
      <c r="E39" s="33">
        <f>SUM(C39)</f>
        <v>20000</v>
      </c>
    </row>
    <row r="40" spans="1:5" ht="18.75" customHeight="1" thickBot="1">
      <c r="A40" s="55"/>
      <c r="B40" s="56" t="s">
        <v>17</v>
      </c>
      <c r="C40" s="145">
        <v>20000</v>
      </c>
      <c r="D40" s="20"/>
      <c r="E40" s="12"/>
    </row>
    <row r="41" spans="1:5" s="67" customFormat="1" ht="18.75" customHeight="1" thickBot="1" thickTop="1">
      <c r="A41" s="44" t="s">
        <v>205</v>
      </c>
      <c r="B41" s="68" t="s">
        <v>204</v>
      </c>
      <c r="C41" s="1">
        <f>SUM(C42)</f>
        <v>1600000</v>
      </c>
      <c r="D41" s="46"/>
      <c r="E41" s="33">
        <f>SUM(C41)</f>
        <v>1600000</v>
      </c>
    </row>
    <row r="42" spans="1:5" ht="18.75" customHeight="1" thickBot="1">
      <c r="A42" s="55"/>
      <c r="B42" s="56" t="s">
        <v>302</v>
      </c>
      <c r="C42" s="145">
        <v>1600000</v>
      </c>
      <c r="D42" s="20"/>
      <c r="E42" s="12"/>
    </row>
    <row r="43" spans="1:5" ht="21" customHeight="1" thickBot="1" thickTop="1">
      <c r="A43" s="44" t="s">
        <v>107</v>
      </c>
      <c r="B43" s="32" t="s">
        <v>18</v>
      </c>
      <c r="C43" s="3">
        <f>SUM(C44:C64)</f>
        <v>5996000</v>
      </c>
      <c r="D43" s="46"/>
      <c r="E43" s="33">
        <f>SUM(C43)</f>
        <v>5996000</v>
      </c>
    </row>
    <row r="44" spans="1:5" ht="18.75" customHeight="1">
      <c r="A44" s="19"/>
      <c r="B44" s="119" t="s">
        <v>319</v>
      </c>
      <c r="C44" s="151">
        <v>4007000</v>
      </c>
      <c r="D44" s="114" t="s">
        <v>411</v>
      </c>
      <c r="E44" s="12"/>
    </row>
    <row r="45" spans="1:5" ht="18.75" customHeight="1">
      <c r="A45" s="63"/>
      <c r="B45" s="120" t="s">
        <v>336</v>
      </c>
      <c r="C45" s="152">
        <v>50000</v>
      </c>
      <c r="D45" s="15"/>
      <c r="E45" s="12"/>
    </row>
    <row r="46" spans="1:5" ht="18.75" customHeight="1">
      <c r="A46" s="37"/>
      <c r="B46" s="120" t="s">
        <v>337</v>
      </c>
      <c r="C46" s="152">
        <v>622000</v>
      </c>
      <c r="D46" s="15"/>
      <c r="E46" s="12"/>
    </row>
    <row r="47" spans="1:5" ht="18.75" customHeight="1">
      <c r="A47" s="37"/>
      <c r="B47" s="120" t="s">
        <v>338</v>
      </c>
      <c r="C47" s="152">
        <v>400000</v>
      </c>
      <c r="D47" s="15"/>
      <c r="E47" s="12"/>
    </row>
    <row r="48" spans="1:5" ht="18.75" customHeight="1">
      <c r="A48" s="37"/>
      <c r="B48" s="120" t="s">
        <v>339</v>
      </c>
      <c r="C48" s="152">
        <v>9000</v>
      </c>
      <c r="D48" s="15"/>
      <c r="E48" s="12"/>
    </row>
    <row r="49" spans="1:5" ht="18.75" customHeight="1">
      <c r="A49" s="37"/>
      <c r="B49" s="120" t="s">
        <v>340</v>
      </c>
      <c r="C49" s="152">
        <v>57000</v>
      </c>
      <c r="D49" s="15"/>
      <c r="E49" s="12"/>
    </row>
    <row r="50" spans="1:5" ht="18.75" customHeight="1">
      <c r="A50" s="37"/>
      <c r="B50" s="120" t="s">
        <v>341</v>
      </c>
      <c r="C50" s="152">
        <v>120000</v>
      </c>
      <c r="D50" s="15"/>
      <c r="E50" s="12"/>
    </row>
    <row r="51" spans="1:5" ht="18.75" customHeight="1">
      <c r="A51" s="37"/>
      <c r="B51" s="120" t="s">
        <v>342</v>
      </c>
      <c r="C51" s="152">
        <v>80000</v>
      </c>
      <c r="D51" s="15"/>
      <c r="E51" s="12"/>
    </row>
    <row r="52" spans="1:5" ht="18.75" customHeight="1">
      <c r="A52" s="37"/>
      <c r="B52" s="120" t="s">
        <v>343</v>
      </c>
      <c r="C52" s="152">
        <v>62000</v>
      </c>
      <c r="D52" s="15"/>
      <c r="E52" s="12"/>
    </row>
    <row r="53" spans="1:5" ht="18.75" customHeight="1">
      <c r="A53" s="37"/>
      <c r="B53" s="120" t="s">
        <v>344</v>
      </c>
      <c r="C53" s="152">
        <v>9000</v>
      </c>
      <c r="D53" s="15"/>
      <c r="E53" s="12"/>
    </row>
    <row r="54" spans="1:5" ht="18.75" customHeight="1">
      <c r="A54" s="37"/>
      <c r="B54" s="120" t="s">
        <v>345</v>
      </c>
      <c r="C54" s="152">
        <v>126000</v>
      </c>
      <c r="D54" s="15"/>
      <c r="E54" s="12"/>
    </row>
    <row r="55" spans="1:5" ht="18.75" customHeight="1">
      <c r="A55" s="37"/>
      <c r="B55" s="120" t="s">
        <v>346</v>
      </c>
      <c r="C55" s="152">
        <v>88000</v>
      </c>
      <c r="D55" s="15"/>
      <c r="E55" s="12"/>
    </row>
    <row r="56" spans="1:5" ht="18.75" customHeight="1">
      <c r="A56" s="37"/>
      <c r="B56" s="120" t="s">
        <v>347</v>
      </c>
      <c r="C56" s="152">
        <v>9000</v>
      </c>
      <c r="D56" s="15"/>
      <c r="E56" s="12"/>
    </row>
    <row r="57" spans="1:5" ht="18.75" customHeight="1">
      <c r="A57" s="37"/>
      <c r="B57" s="120" t="s">
        <v>348</v>
      </c>
      <c r="C57" s="152">
        <v>52000</v>
      </c>
      <c r="D57" s="15"/>
      <c r="E57" s="12"/>
    </row>
    <row r="58" spans="1:5" ht="18.75" customHeight="1">
      <c r="A58" s="37"/>
      <c r="B58" s="120" t="s">
        <v>349</v>
      </c>
      <c r="C58" s="152">
        <v>70000</v>
      </c>
      <c r="D58" s="15"/>
      <c r="E58" s="12"/>
    </row>
    <row r="59" spans="1:5" ht="18.75" customHeight="1">
      <c r="A59" s="37"/>
      <c r="B59" s="120" t="s">
        <v>350</v>
      </c>
      <c r="C59" s="152">
        <v>123000</v>
      </c>
      <c r="D59" s="15"/>
      <c r="E59" s="12"/>
    </row>
    <row r="60" spans="1:5" ht="18.75" customHeight="1">
      <c r="A60" s="37"/>
      <c r="B60" s="120" t="s">
        <v>351</v>
      </c>
      <c r="C60" s="152">
        <v>9000</v>
      </c>
      <c r="D60" s="15"/>
      <c r="E60" s="12"/>
    </row>
    <row r="61" spans="1:5" ht="18.75" customHeight="1">
      <c r="A61" s="37"/>
      <c r="B61" s="120" t="s">
        <v>352</v>
      </c>
      <c r="C61" s="152">
        <v>76000</v>
      </c>
      <c r="D61" s="15"/>
      <c r="E61" s="12"/>
    </row>
    <row r="62" spans="1:5" ht="18.75" customHeight="1">
      <c r="A62" s="37"/>
      <c r="B62" s="120" t="s">
        <v>353</v>
      </c>
      <c r="C62" s="152">
        <v>9000</v>
      </c>
      <c r="D62" s="15"/>
      <c r="E62" s="12"/>
    </row>
    <row r="63" spans="1:5" ht="18.75" customHeight="1">
      <c r="A63" s="37"/>
      <c r="B63" s="120" t="s">
        <v>354</v>
      </c>
      <c r="C63" s="152">
        <v>9000</v>
      </c>
      <c r="D63" s="15"/>
      <c r="E63" s="12"/>
    </row>
    <row r="64" spans="1:5" ht="18.75" customHeight="1" thickBot="1">
      <c r="A64" s="37"/>
      <c r="B64" s="120" t="s">
        <v>355</v>
      </c>
      <c r="C64" s="152">
        <v>9000</v>
      </c>
      <c r="D64" s="15"/>
      <c r="E64" s="12"/>
    </row>
    <row r="65" spans="1:5" ht="21" customHeight="1" thickBot="1" thickTop="1">
      <c r="A65" s="117" t="s">
        <v>108</v>
      </c>
      <c r="B65" s="121" t="s">
        <v>19</v>
      </c>
      <c r="C65" s="118">
        <f>SUM(C66:C89)</f>
        <v>15205000</v>
      </c>
      <c r="D65" s="69"/>
      <c r="E65" s="33">
        <f>SUM(C65)</f>
        <v>15205000</v>
      </c>
    </row>
    <row r="66" spans="1:4" s="67" customFormat="1" ht="18.75" customHeight="1">
      <c r="A66" s="70"/>
      <c r="B66" s="71" t="s">
        <v>249</v>
      </c>
      <c r="C66" s="153">
        <v>3359000</v>
      </c>
      <c r="D66" s="72" t="s">
        <v>412</v>
      </c>
    </row>
    <row r="67" spans="1:4" s="67" customFormat="1" ht="18.75" customHeight="1">
      <c r="A67" s="70"/>
      <c r="B67" s="71" t="s">
        <v>356</v>
      </c>
      <c r="C67" s="153">
        <v>98000</v>
      </c>
      <c r="D67" s="72"/>
    </row>
    <row r="68" spans="1:4" s="67" customFormat="1" ht="18.75" customHeight="1">
      <c r="A68" s="70"/>
      <c r="B68" s="71" t="s">
        <v>357</v>
      </c>
      <c r="C68" s="153">
        <v>110000</v>
      </c>
      <c r="D68" s="72"/>
    </row>
    <row r="69" spans="1:4" s="67" customFormat="1" ht="18.75" customHeight="1">
      <c r="A69" s="70"/>
      <c r="B69" s="71" t="s">
        <v>248</v>
      </c>
      <c r="C69" s="153">
        <v>9000</v>
      </c>
      <c r="D69" s="72"/>
    </row>
    <row r="70" spans="1:4" s="67" customFormat="1" ht="18.75" customHeight="1">
      <c r="A70" s="70"/>
      <c r="B70" s="71" t="s">
        <v>358</v>
      </c>
      <c r="C70" s="153">
        <v>35000</v>
      </c>
      <c r="D70" s="72"/>
    </row>
    <row r="71" spans="1:4" s="67" customFormat="1" ht="18.75" customHeight="1">
      <c r="A71" s="70"/>
      <c r="B71" s="71" t="s">
        <v>359</v>
      </c>
      <c r="C71" s="153">
        <v>22000</v>
      </c>
      <c r="D71" s="72"/>
    </row>
    <row r="72" spans="1:4" s="67" customFormat="1" ht="18.75" customHeight="1">
      <c r="A72" s="70"/>
      <c r="B72" s="71" t="s">
        <v>360</v>
      </c>
      <c r="C72" s="153">
        <v>726000</v>
      </c>
      <c r="D72" s="72"/>
    </row>
    <row r="73" spans="1:4" s="67" customFormat="1" ht="18.75" customHeight="1">
      <c r="A73" s="70"/>
      <c r="B73" s="71" t="s">
        <v>361</v>
      </c>
      <c r="C73" s="153">
        <v>22000</v>
      </c>
      <c r="D73" s="72"/>
    </row>
    <row r="74" spans="1:4" s="67" customFormat="1" ht="18.75" customHeight="1">
      <c r="A74" s="73"/>
      <c r="B74" s="71" t="s">
        <v>250</v>
      </c>
      <c r="C74" s="154">
        <v>3200000</v>
      </c>
      <c r="D74" s="74" t="s">
        <v>413</v>
      </c>
    </row>
    <row r="75" spans="1:4" s="67" customFormat="1" ht="18.75" customHeight="1">
      <c r="A75" s="73"/>
      <c r="B75" s="71" t="s">
        <v>365</v>
      </c>
      <c r="C75" s="154">
        <v>115000</v>
      </c>
      <c r="D75" s="74"/>
    </row>
    <row r="76" spans="1:4" s="67" customFormat="1" ht="18.75" customHeight="1">
      <c r="A76" s="73"/>
      <c r="B76" s="71" t="s">
        <v>366</v>
      </c>
      <c r="C76" s="154">
        <v>100000</v>
      </c>
      <c r="D76" s="74"/>
    </row>
    <row r="77" spans="1:4" s="67" customFormat="1" ht="18.75" customHeight="1">
      <c r="A77" s="73"/>
      <c r="B77" s="71" t="s">
        <v>367</v>
      </c>
      <c r="C77" s="154">
        <v>11000</v>
      </c>
      <c r="D77" s="74"/>
    </row>
    <row r="78" spans="1:4" s="67" customFormat="1" ht="18.75" customHeight="1">
      <c r="A78" s="73"/>
      <c r="B78" s="66" t="s">
        <v>251</v>
      </c>
      <c r="C78" s="154">
        <v>2711000</v>
      </c>
      <c r="D78" s="74" t="s">
        <v>414</v>
      </c>
    </row>
    <row r="79" spans="1:4" s="67" customFormat="1" ht="18.75" customHeight="1">
      <c r="A79" s="73"/>
      <c r="B79" s="66" t="s">
        <v>368</v>
      </c>
      <c r="C79" s="154">
        <v>72000</v>
      </c>
      <c r="D79" s="74"/>
    </row>
    <row r="80" spans="1:4" s="67" customFormat="1" ht="18.75" customHeight="1">
      <c r="A80" s="73"/>
      <c r="B80" s="66" t="s">
        <v>369</v>
      </c>
      <c r="C80" s="154">
        <v>730000</v>
      </c>
      <c r="D80" s="74"/>
    </row>
    <row r="81" spans="1:4" s="67" customFormat="1" ht="18.75" customHeight="1">
      <c r="A81" s="73"/>
      <c r="B81" s="66" t="s">
        <v>370</v>
      </c>
      <c r="C81" s="154">
        <v>778000</v>
      </c>
      <c r="D81" s="74"/>
    </row>
    <row r="82" spans="1:4" s="67" customFormat="1" ht="18.75" customHeight="1">
      <c r="A82" s="73"/>
      <c r="B82" s="66" t="s">
        <v>314</v>
      </c>
      <c r="C82" s="154">
        <v>6000</v>
      </c>
      <c r="D82" s="74"/>
    </row>
    <row r="83" spans="1:4" s="67" customFormat="1" ht="18.75" customHeight="1">
      <c r="A83" s="73"/>
      <c r="B83" s="66" t="s">
        <v>371</v>
      </c>
      <c r="C83" s="154">
        <v>11000</v>
      </c>
      <c r="D83" s="74"/>
    </row>
    <row r="84" spans="1:4" s="67" customFormat="1" ht="18.75" customHeight="1">
      <c r="A84" s="73"/>
      <c r="B84" s="66" t="s">
        <v>252</v>
      </c>
      <c r="C84" s="154">
        <v>1484000</v>
      </c>
      <c r="D84" s="74" t="s">
        <v>415</v>
      </c>
    </row>
    <row r="85" spans="1:4" s="67" customFormat="1" ht="18.75" customHeight="1">
      <c r="A85" s="122"/>
      <c r="B85" s="123" t="s">
        <v>372</v>
      </c>
      <c r="C85" s="155">
        <v>1027000</v>
      </c>
      <c r="D85" s="124"/>
    </row>
    <row r="86" spans="1:4" s="67" customFormat="1" ht="18.75" customHeight="1">
      <c r="A86" s="122"/>
      <c r="B86" s="123" t="s">
        <v>373</v>
      </c>
      <c r="C86" s="155">
        <v>9000</v>
      </c>
      <c r="D86" s="124"/>
    </row>
    <row r="87" spans="1:4" s="67" customFormat="1" ht="18.75" customHeight="1">
      <c r="A87" s="122"/>
      <c r="B87" s="123" t="s">
        <v>253</v>
      </c>
      <c r="C87" s="155">
        <v>541000</v>
      </c>
      <c r="D87" s="124" t="s">
        <v>416</v>
      </c>
    </row>
    <row r="88" spans="1:4" s="67" customFormat="1" ht="18.75" customHeight="1">
      <c r="A88" s="122"/>
      <c r="B88" s="123" t="s">
        <v>374</v>
      </c>
      <c r="C88" s="155">
        <v>9000</v>
      </c>
      <c r="D88" s="124"/>
    </row>
    <row r="89" spans="1:4" s="67" customFormat="1" ht="18.75" customHeight="1" thickBot="1">
      <c r="A89" s="75"/>
      <c r="B89" s="76" t="s">
        <v>313</v>
      </c>
      <c r="C89" s="156">
        <v>20000</v>
      </c>
      <c r="D89" s="77"/>
    </row>
    <row r="90" spans="1:5" s="67" customFormat="1" ht="18.75" customHeight="1" thickBot="1" thickTop="1">
      <c r="A90" s="47" t="s">
        <v>311</v>
      </c>
      <c r="B90" s="48" t="s">
        <v>312</v>
      </c>
      <c r="C90" s="5">
        <f>SUM(C91:C93)</f>
        <v>98000</v>
      </c>
      <c r="D90" s="49"/>
      <c r="E90" s="34">
        <f>SUM(C90)</f>
        <v>98000</v>
      </c>
    </row>
    <row r="91" spans="1:5" s="67" customFormat="1" ht="18.75" customHeight="1">
      <c r="A91" s="19"/>
      <c r="B91" s="36" t="s">
        <v>362</v>
      </c>
      <c r="C91" s="146">
        <v>24000</v>
      </c>
      <c r="D91" s="7"/>
      <c r="E91" s="34"/>
    </row>
    <row r="92" spans="1:5" s="67" customFormat="1" ht="18.75" customHeight="1">
      <c r="A92" s="37"/>
      <c r="B92" s="38" t="s">
        <v>363</v>
      </c>
      <c r="C92" s="143">
        <v>63000</v>
      </c>
      <c r="D92" s="15"/>
      <c r="E92" s="34"/>
    </row>
    <row r="93" spans="1:5" ht="18.75" customHeight="1" thickBot="1">
      <c r="A93" s="51"/>
      <c r="B93" s="43" t="s">
        <v>364</v>
      </c>
      <c r="C93" s="144">
        <v>11000</v>
      </c>
      <c r="D93" s="52"/>
      <c r="E93" s="12"/>
    </row>
    <row r="94" spans="1:5" s="31" customFormat="1" ht="21" customHeight="1" thickBot="1" thickTop="1">
      <c r="A94" s="47" t="s">
        <v>109</v>
      </c>
      <c r="B94" s="48" t="s">
        <v>88</v>
      </c>
      <c r="C94" s="5">
        <f>SUM(C95:C96)</f>
        <v>141000</v>
      </c>
      <c r="D94" s="49"/>
      <c r="E94" s="33">
        <f>SUM(C94)</f>
        <v>141000</v>
      </c>
    </row>
    <row r="95" spans="1:5" s="31" customFormat="1" ht="21" customHeight="1">
      <c r="A95" s="19"/>
      <c r="B95" s="24" t="s">
        <v>310</v>
      </c>
      <c r="C95" s="146">
        <v>49000</v>
      </c>
      <c r="D95" s="7" t="s">
        <v>418</v>
      </c>
      <c r="E95" s="33"/>
    </row>
    <row r="96" spans="1:5" ht="18.75" customHeight="1" thickBot="1">
      <c r="A96" s="63"/>
      <c r="B96" s="24" t="s">
        <v>375</v>
      </c>
      <c r="C96" s="149">
        <v>92000</v>
      </c>
      <c r="D96" s="18"/>
      <c r="E96" s="12"/>
    </row>
    <row r="97" spans="1:5" ht="21" customHeight="1" thickBot="1" thickTop="1">
      <c r="A97" s="44" t="s">
        <v>110</v>
      </c>
      <c r="B97" s="32" t="s">
        <v>20</v>
      </c>
      <c r="C97" s="3">
        <f>SUM(C98:C101)</f>
        <v>3007000</v>
      </c>
      <c r="D97" s="46"/>
      <c r="E97" s="33">
        <f>SUM(C97)</f>
        <v>3007000</v>
      </c>
    </row>
    <row r="98" spans="1:5" ht="18.75" customHeight="1">
      <c r="A98" s="63"/>
      <c r="B98" s="38" t="s">
        <v>254</v>
      </c>
      <c r="C98" s="143">
        <v>2973000</v>
      </c>
      <c r="D98" s="18" t="s">
        <v>419</v>
      </c>
      <c r="E98" s="12"/>
    </row>
    <row r="99" spans="1:5" ht="18.75" customHeight="1">
      <c r="A99" s="63"/>
      <c r="B99" s="78" t="s">
        <v>398</v>
      </c>
      <c r="C99" s="157">
        <v>9000</v>
      </c>
      <c r="D99" s="18"/>
      <c r="E99" s="12"/>
    </row>
    <row r="100" spans="1:5" ht="18.75" customHeight="1">
      <c r="A100" s="37"/>
      <c r="B100" s="78" t="s">
        <v>399</v>
      </c>
      <c r="C100" s="157">
        <v>10000</v>
      </c>
      <c r="D100" s="15"/>
      <c r="E100" s="50"/>
    </row>
    <row r="101" spans="1:5" ht="18.75" customHeight="1" thickBot="1">
      <c r="A101" s="37"/>
      <c r="B101" s="78" t="s">
        <v>400</v>
      </c>
      <c r="C101" s="157">
        <v>15000</v>
      </c>
      <c r="D101" s="15"/>
      <c r="E101" s="50"/>
    </row>
    <row r="102" spans="1:5" ht="21" customHeight="1" thickBot="1" thickTop="1">
      <c r="A102" s="44" t="s">
        <v>111</v>
      </c>
      <c r="B102" s="32" t="s">
        <v>21</v>
      </c>
      <c r="C102" s="3">
        <f>SUM(C103)</f>
        <v>3565000</v>
      </c>
      <c r="D102" s="46"/>
      <c r="E102" s="33">
        <f>SUM(C102)</f>
        <v>3565000</v>
      </c>
    </row>
    <row r="103" spans="1:5" ht="18.75" customHeight="1" thickBot="1">
      <c r="A103" s="63"/>
      <c r="B103" s="24" t="s">
        <v>255</v>
      </c>
      <c r="C103" s="149">
        <v>3565000</v>
      </c>
      <c r="D103" s="18" t="s">
        <v>420</v>
      </c>
      <c r="E103" s="12"/>
    </row>
    <row r="104" spans="1:5" s="31" customFormat="1" ht="21" customHeight="1" thickBot="1" thickTop="1">
      <c r="A104" s="57" t="s">
        <v>144</v>
      </c>
      <c r="B104" s="79" t="s">
        <v>143</v>
      </c>
      <c r="C104" s="6">
        <f>SUM(C105)</f>
        <v>50000</v>
      </c>
      <c r="D104" s="69"/>
      <c r="E104" s="33">
        <f>SUM(C104)</f>
        <v>50000</v>
      </c>
    </row>
    <row r="105" spans="1:5" ht="18.75" customHeight="1" thickBot="1">
      <c r="A105" s="62"/>
      <c r="B105" s="11" t="s">
        <v>377</v>
      </c>
      <c r="C105" s="147">
        <v>50000</v>
      </c>
      <c r="D105" s="16"/>
      <c r="E105" s="12"/>
    </row>
    <row r="106" spans="1:5" ht="21" customHeight="1" thickBot="1" thickTop="1">
      <c r="A106" s="44" t="s">
        <v>112</v>
      </c>
      <c r="B106" s="32" t="s">
        <v>22</v>
      </c>
      <c r="C106" s="3">
        <f>SUM(C107:C114)</f>
        <v>257000</v>
      </c>
      <c r="D106" s="46"/>
      <c r="E106" s="33">
        <f>SUM(C106)</f>
        <v>257000</v>
      </c>
    </row>
    <row r="107" spans="1:5" ht="18.75" customHeight="1">
      <c r="A107" s="19"/>
      <c r="B107" s="80" t="s">
        <v>401</v>
      </c>
      <c r="C107" s="158">
        <v>40000</v>
      </c>
      <c r="D107" s="7"/>
      <c r="E107" s="67"/>
    </row>
    <row r="108" spans="1:5" ht="18.75" customHeight="1">
      <c r="A108" s="37"/>
      <c r="B108" s="81" t="s">
        <v>23</v>
      </c>
      <c r="C108" s="159">
        <v>40000</v>
      </c>
      <c r="D108" s="15"/>
      <c r="E108" s="67"/>
    </row>
    <row r="109" spans="1:5" ht="18.75" customHeight="1">
      <c r="A109" s="37"/>
      <c r="B109" s="81" t="s">
        <v>378</v>
      </c>
      <c r="C109" s="159">
        <v>30000</v>
      </c>
      <c r="D109" s="15"/>
      <c r="E109" s="67"/>
    </row>
    <row r="110" spans="1:5" ht="18.75" customHeight="1">
      <c r="A110" s="37"/>
      <c r="B110" s="81" t="s">
        <v>379</v>
      </c>
      <c r="C110" s="159">
        <v>40000</v>
      </c>
      <c r="D110" s="15"/>
      <c r="E110" s="67"/>
    </row>
    <row r="111" spans="1:5" ht="18.75" customHeight="1">
      <c r="A111" s="37"/>
      <c r="B111" s="38" t="s">
        <v>228</v>
      </c>
      <c r="C111" s="143">
        <v>30000</v>
      </c>
      <c r="D111" s="15"/>
      <c r="E111" s="67"/>
    </row>
    <row r="112" spans="1:4" s="67" customFormat="1" ht="18.75" customHeight="1">
      <c r="A112" s="37"/>
      <c r="B112" s="66" t="s">
        <v>298</v>
      </c>
      <c r="C112" s="154">
        <v>56000</v>
      </c>
      <c r="D112" s="15"/>
    </row>
    <row r="113" spans="1:4" s="67" customFormat="1" ht="18.75" customHeight="1">
      <c r="A113" s="37"/>
      <c r="B113" s="66" t="s">
        <v>267</v>
      </c>
      <c r="C113" s="154">
        <v>15000</v>
      </c>
      <c r="D113" s="15"/>
    </row>
    <row r="114" spans="1:4" s="67" customFormat="1" ht="18.75" customHeight="1" thickBot="1">
      <c r="A114" s="42"/>
      <c r="B114" s="76" t="s">
        <v>268</v>
      </c>
      <c r="C114" s="156">
        <v>6000</v>
      </c>
      <c r="D114" s="17"/>
    </row>
    <row r="115" spans="1:5" ht="21" customHeight="1" thickBot="1" thickTop="1">
      <c r="A115" s="53" t="s">
        <v>149</v>
      </c>
      <c r="B115" s="48" t="s">
        <v>146</v>
      </c>
      <c r="C115" s="5">
        <f>SUM(C116)</f>
        <v>1000000</v>
      </c>
      <c r="D115" s="54"/>
      <c r="E115" s="33">
        <f>SUM(C115)</f>
        <v>1000000</v>
      </c>
    </row>
    <row r="116" spans="1:5" ht="18.75" customHeight="1" thickBot="1">
      <c r="A116" s="55"/>
      <c r="B116" s="56" t="s">
        <v>24</v>
      </c>
      <c r="C116" s="145">
        <v>1000000</v>
      </c>
      <c r="D116" s="20"/>
      <c r="E116" s="12"/>
    </row>
    <row r="117" spans="1:5" ht="21" customHeight="1" thickBot="1" thickTop="1">
      <c r="A117" s="44" t="s">
        <v>113</v>
      </c>
      <c r="B117" s="32" t="s">
        <v>25</v>
      </c>
      <c r="C117" s="3">
        <f>SUM(C118:C119)</f>
        <v>100000</v>
      </c>
      <c r="D117" s="46"/>
      <c r="E117" s="33">
        <f>SUM(C117)</f>
        <v>100000</v>
      </c>
    </row>
    <row r="118" spans="1:5" ht="18.75" customHeight="1">
      <c r="A118" s="63"/>
      <c r="B118" s="24" t="s">
        <v>26</v>
      </c>
      <c r="C118" s="149">
        <v>70000</v>
      </c>
      <c r="D118" s="18"/>
      <c r="E118" s="12"/>
    </row>
    <row r="119" spans="1:5" ht="18.75" customHeight="1" thickBot="1">
      <c r="A119" s="42"/>
      <c r="B119" s="60" t="s">
        <v>27</v>
      </c>
      <c r="C119" s="148">
        <v>30000</v>
      </c>
      <c r="D119" s="17"/>
      <c r="E119" s="12"/>
    </row>
    <row r="120" spans="1:5" ht="21" customHeight="1" thickBot="1" thickTop="1">
      <c r="A120" s="44" t="s">
        <v>191</v>
      </c>
      <c r="B120" s="32" t="s">
        <v>28</v>
      </c>
      <c r="C120" s="3">
        <f>SUM(C121:C129)</f>
        <v>89416000</v>
      </c>
      <c r="D120" s="46"/>
      <c r="E120" s="33">
        <f>SUM(C120)</f>
        <v>89416000</v>
      </c>
    </row>
    <row r="121" spans="1:5" ht="21" customHeight="1">
      <c r="A121" s="59"/>
      <c r="B121" s="136" t="s">
        <v>281</v>
      </c>
      <c r="C121" s="160">
        <v>725000</v>
      </c>
      <c r="D121" s="114"/>
      <c r="E121" s="65"/>
    </row>
    <row r="122" spans="1:254" s="11" customFormat="1" ht="21" customHeight="1">
      <c r="A122" s="37"/>
      <c r="B122" s="38" t="s">
        <v>389</v>
      </c>
      <c r="C122" s="15">
        <v>82000000</v>
      </c>
      <c r="D122" s="15"/>
      <c r="E122" s="137"/>
      <c r="F122" s="13"/>
      <c r="G122" s="137"/>
      <c r="I122" s="13"/>
      <c r="J122" s="13"/>
      <c r="K122" s="137"/>
      <c r="M122" s="13"/>
      <c r="N122" s="13"/>
      <c r="O122" s="137"/>
      <c r="Q122" s="13"/>
      <c r="R122" s="13"/>
      <c r="S122" s="137"/>
      <c r="U122" s="13"/>
      <c r="V122" s="13"/>
      <c r="W122" s="137"/>
      <c r="Y122" s="13"/>
      <c r="Z122" s="13"/>
      <c r="AA122" s="137"/>
      <c r="AC122" s="13"/>
      <c r="AD122" s="13"/>
      <c r="AE122" s="137"/>
      <c r="AG122" s="13"/>
      <c r="AH122" s="13"/>
      <c r="AI122" s="137"/>
      <c r="AK122" s="13"/>
      <c r="AL122" s="13"/>
      <c r="AM122" s="137"/>
      <c r="AO122" s="13"/>
      <c r="AP122" s="13"/>
      <c r="AQ122" s="137"/>
      <c r="AS122" s="13"/>
      <c r="AT122" s="13"/>
      <c r="AU122" s="137"/>
      <c r="AW122" s="13"/>
      <c r="AX122" s="13"/>
      <c r="AY122" s="137"/>
      <c r="BA122" s="13"/>
      <c r="BB122" s="13"/>
      <c r="BC122" s="137"/>
      <c r="BE122" s="13"/>
      <c r="BF122" s="13"/>
      <c r="BG122" s="137"/>
      <c r="BI122" s="13"/>
      <c r="BJ122" s="13"/>
      <c r="BK122" s="137"/>
      <c r="BM122" s="13"/>
      <c r="BN122" s="13"/>
      <c r="BO122" s="137"/>
      <c r="BQ122" s="13"/>
      <c r="BR122" s="13"/>
      <c r="BS122" s="137"/>
      <c r="BU122" s="13"/>
      <c r="BV122" s="13"/>
      <c r="BW122" s="137"/>
      <c r="BY122" s="13"/>
      <c r="BZ122" s="13"/>
      <c r="CA122" s="137"/>
      <c r="CC122" s="13"/>
      <c r="CD122" s="13"/>
      <c r="CE122" s="137"/>
      <c r="CG122" s="13"/>
      <c r="CH122" s="13"/>
      <c r="CI122" s="137"/>
      <c r="CK122" s="13"/>
      <c r="CL122" s="13"/>
      <c r="CM122" s="137"/>
      <c r="CO122" s="13"/>
      <c r="CP122" s="13"/>
      <c r="CQ122" s="137"/>
      <c r="CS122" s="13"/>
      <c r="CT122" s="13"/>
      <c r="CU122" s="137"/>
      <c r="CW122" s="13"/>
      <c r="CX122" s="13"/>
      <c r="CY122" s="137"/>
      <c r="DA122" s="13"/>
      <c r="DB122" s="13"/>
      <c r="DC122" s="137"/>
      <c r="DE122" s="13"/>
      <c r="DF122" s="13"/>
      <c r="DG122" s="137"/>
      <c r="DI122" s="13"/>
      <c r="DJ122" s="13"/>
      <c r="DK122" s="137"/>
      <c r="DM122" s="13"/>
      <c r="DN122" s="13"/>
      <c r="DO122" s="137"/>
      <c r="DQ122" s="13"/>
      <c r="DR122" s="13"/>
      <c r="DS122" s="137"/>
      <c r="DU122" s="13"/>
      <c r="DV122" s="13"/>
      <c r="DW122" s="137"/>
      <c r="DY122" s="13"/>
      <c r="DZ122" s="13"/>
      <c r="EA122" s="137"/>
      <c r="EC122" s="13"/>
      <c r="ED122" s="13"/>
      <c r="EE122" s="137"/>
      <c r="EG122" s="13"/>
      <c r="EH122" s="13"/>
      <c r="EI122" s="137"/>
      <c r="EK122" s="13"/>
      <c r="EL122" s="13"/>
      <c r="EM122" s="137"/>
      <c r="EO122" s="13"/>
      <c r="EP122" s="13"/>
      <c r="EQ122" s="137"/>
      <c r="ES122" s="13"/>
      <c r="ET122" s="13"/>
      <c r="EU122" s="137"/>
      <c r="EW122" s="13"/>
      <c r="EX122" s="13"/>
      <c r="EY122" s="137"/>
      <c r="FA122" s="13"/>
      <c r="FB122" s="13"/>
      <c r="FC122" s="137"/>
      <c r="FE122" s="13"/>
      <c r="FF122" s="13"/>
      <c r="FG122" s="137"/>
      <c r="FI122" s="13"/>
      <c r="FJ122" s="13"/>
      <c r="FK122" s="137"/>
      <c r="FM122" s="13"/>
      <c r="FN122" s="13"/>
      <c r="FO122" s="137"/>
      <c r="FQ122" s="13"/>
      <c r="FR122" s="13"/>
      <c r="FS122" s="137"/>
      <c r="FU122" s="13"/>
      <c r="FV122" s="13"/>
      <c r="FW122" s="137"/>
      <c r="FY122" s="13"/>
      <c r="FZ122" s="13"/>
      <c r="GA122" s="137"/>
      <c r="GC122" s="13"/>
      <c r="GD122" s="13"/>
      <c r="GE122" s="137"/>
      <c r="GG122" s="13"/>
      <c r="GH122" s="13"/>
      <c r="GI122" s="137"/>
      <c r="GK122" s="13"/>
      <c r="GL122" s="13"/>
      <c r="GM122" s="137"/>
      <c r="GO122" s="13"/>
      <c r="GP122" s="13"/>
      <c r="GQ122" s="137"/>
      <c r="GS122" s="13"/>
      <c r="GT122" s="13"/>
      <c r="GU122" s="137"/>
      <c r="GW122" s="13"/>
      <c r="GX122" s="13"/>
      <c r="GY122" s="137"/>
      <c r="HA122" s="13"/>
      <c r="HB122" s="13"/>
      <c r="HC122" s="137"/>
      <c r="HE122" s="13"/>
      <c r="HF122" s="13"/>
      <c r="HG122" s="137"/>
      <c r="HI122" s="13"/>
      <c r="HJ122" s="13"/>
      <c r="HK122" s="137"/>
      <c r="HM122" s="13"/>
      <c r="HN122" s="13"/>
      <c r="HO122" s="137"/>
      <c r="HQ122" s="13"/>
      <c r="HR122" s="13"/>
      <c r="HS122" s="137"/>
      <c r="HU122" s="13"/>
      <c r="HV122" s="13"/>
      <c r="HW122" s="137"/>
      <c r="HY122" s="13"/>
      <c r="HZ122" s="13"/>
      <c r="IA122" s="137"/>
      <c r="IC122" s="13"/>
      <c r="ID122" s="13"/>
      <c r="IE122" s="137"/>
      <c r="IG122" s="13"/>
      <c r="IH122" s="13"/>
      <c r="II122" s="137"/>
      <c r="IK122" s="13"/>
      <c r="IL122" s="13"/>
      <c r="IM122" s="137"/>
      <c r="IO122" s="13"/>
      <c r="IP122" s="13"/>
      <c r="IQ122" s="137"/>
      <c r="IS122" s="13"/>
      <c r="IT122" s="13"/>
    </row>
    <row r="123" spans="1:5" ht="18.75" customHeight="1">
      <c r="A123" s="63"/>
      <c r="B123" s="24" t="s">
        <v>263</v>
      </c>
      <c r="C123" s="18">
        <v>4521000</v>
      </c>
      <c r="D123" s="18" t="s">
        <v>421</v>
      </c>
      <c r="E123" s="12"/>
    </row>
    <row r="124" spans="1:5" ht="18.75" customHeight="1">
      <c r="A124" s="63"/>
      <c r="B124" s="24" t="s">
        <v>381</v>
      </c>
      <c r="C124" s="18">
        <v>1800000</v>
      </c>
      <c r="D124" s="18"/>
      <c r="E124" s="12"/>
    </row>
    <row r="125" spans="1:5" ht="18.75" customHeight="1">
      <c r="A125" s="63"/>
      <c r="B125" s="24" t="s">
        <v>269</v>
      </c>
      <c r="C125" s="18">
        <v>40000</v>
      </c>
      <c r="D125" s="18"/>
      <c r="E125" s="12"/>
    </row>
    <row r="126" spans="1:5" ht="18.75" customHeight="1">
      <c r="A126" s="63"/>
      <c r="B126" s="24" t="s">
        <v>270</v>
      </c>
      <c r="C126" s="18">
        <v>70000</v>
      </c>
      <c r="D126" s="18"/>
      <c r="E126" s="12"/>
    </row>
    <row r="127" spans="1:5" ht="18.75" customHeight="1">
      <c r="A127" s="63"/>
      <c r="B127" s="38" t="s">
        <v>271</v>
      </c>
      <c r="C127" s="15">
        <v>30000</v>
      </c>
      <c r="D127" s="18"/>
      <c r="E127" s="12"/>
    </row>
    <row r="128" spans="1:5" ht="18.75" customHeight="1">
      <c r="A128" s="62"/>
      <c r="B128" s="41" t="s">
        <v>272</v>
      </c>
      <c r="C128" s="15">
        <v>30000</v>
      </c>
      <c r="D128" s="16"/>
      <c r="E128" s="12"/>
    </row>
    <row r="129" spans="1:5" ht="18.75" customHeight="1" thickBot="1">
      <c r="A129" s="42"/>
      <c r="B129" s="43" t="s">
        <v>380</v>
      </c>
      <c r="C129" s="52">
        <v>200000</v>
      </c>
      <c r="D129" s="17"/>
      <c r="E129" s="12"/>
    </row>
    <row r="130" spans="1:5" ht="21" customHeight="1" thickBot="1" thickTop="1">
      <c r="A130" s="53" t="s">
        <v>151</v>
      </c>
      <c r="B130" s="83" t="s">
        <v>150</v>
      </c>
      <c r="C130" s="138">
        <f>SUM(C131:C134)</f>
        <v>750000</v>
      </c>
      <c r="D130" s="54"/>
      <c r="E130" s="33">
        <f>SUM(C130)</f>
        <v>750000</v>
      </c>
    </row>
    <row r="131" spans="1:8" ht="18.75" customHeight="1">
      <c r="A131" s="19"/>
      <c r="B131" s="36" t="s">
        <v>285</v>
      </c>
      <c r="C131" s="146">
        <v>350000</v>
      </c>
      <c r="D131" s="7"/>
      <c r="E131" s="12"/>
      <c r="H131" s="12" t="s">
        <v>199</v>
      </c>
    </row>
    <row r="132" spans="1:5" ht="18.75" customHeight="1">
      <c r="A132" s="37"/>
      <c r="B132" s="38" t="s">
        <v>196</v>
      </c>
      <c r="C132" s="143">
        <v>300000</v>
      </c>
      <c r="D132" s="15"/>
      <c r="E132" s="12"/>
    </row>
    <row r="133" spans="1:5" ht="18.75" customHeight="1">
      <c r="A133" s="37"/>
      <c r="B133" s="38" t="s">
        <v>197</v>
      </c>
      <c r="C133" s="143">
        <v>50000</v>
      </c>
      <c r="D133" s="15"/>
      <c r="E133" s="12"/>
    </row>
    <row r="134" spans="1:5" ht="18.75" customHeight="1" thickBot="1">
      <c r="A134" s="51"/>
      <c r="B134" s="43" t="s">
        <v>284</v>
      </c>
      <c r="C134" s="144">
        <v>50000</v>
      </c>
      <c r="D134" s="52"/>
      <c r="E134" s="12"/>
    </row>
    <row r="135" spans="1:5" ht="21" customHeight="1" thickBot="1" thickTop="1">
      <c r="A135" s="47" t="s">
        <v>135</v>
      </c>
      <c r="B135" s="48" t="s">
        <v>89</v>
      </c>
      <c r="C135" s="5">
        <f>SUM(C136:C138)</f>
        <v>1244000</v>
      </c>
      <c r="D135" s="49"/>
      <c r="E135" s="33">
        <f>SUM(C135)</f>
        <v>1244000</v>
      </c>
    </row>
    <row r="136" spans="1:5" ht="18.75" customHeight="1">
      <c r="A136" s="19"/>
      <c r="B136" s="36" t="s">
        <v>384</v>
      </c>
      <c r="C136" s="146">
        <v>1089000</v>
      </c>
      <c r="D136" s="7" t="s">
        <v>423</v>
      </c>
      <c r="E136" s="12"/>
    </row>
    <row r="137" spans="1:5" ht="18.75" customHeight="1">
      <c r="A137" s="63"/>
      <c r="B137" s="24" t="s">
        <v>303</v>
      </c>
      <c r="C137" s="149">
        <v>150000</v>
      </c>
      <c r="D137" s="18"/>
      <c r="E137" s="12"/>
    </row>
    <row r="138" spans="1:5" ht="18.75" customHeight="1" thickBot="1">
      <c r="A138" s="37"/>
      <c r="B138" s="38" t="s">
        <v>30</v>
      </c>
      <c r="C138" s="143">
        <v>5000</v>
      </c>
      <c r="D138" s="15"/>
      <c r="E138" s="12"/>
    </row>
    <row r="139" spans="1:5" ht="21" customHeight="1" thickBot="1" thickTop="1">
      <c r="A139" s="44" t="s">
        <v>192</v>
      </c>
      <c r="B139" s="32" t="s">
        <v>29</v>
      </c>
      <c r="C139" s="3">
        <f>SUM(C140:C141)</f>
        <v>4800000</v>
      </c>
      <c r="D139" s="46"/>
      <c r="E139" s="33">
        <f>SUM(C139)</f>
        <v>4800000</v>
      </c>
    </row>
    <row r="140" spans="1:5" ht="21" customHeight="1">
      <c r="A140" s="19"/>
      <c r="B140" s="80" t="s">
        <v>376</v>
      </c>
      <c r="C140" s="158">
        <v>100000</v>
      </c>
      <c r="D140" s="7"/>
      <c r="E140" s="33"/>
    </row>
    <row r="141" spans="1:5" ht="18.75" customHeight="1" thickBot="1">
      <c r="A141" s="51"/>
      <c r="B141" s="88" t="s">
        <v>169</v>
      </c>
      <c r="C141" s="161">
        <v>4700000</v>
      </c>
      <c r="D141" s="52"/>
      <c r="E141" s="65"/>
    </row>
    <row r="142" spans="1:5" ht="21" customHeight="1" thickBot="1" thickTop="1">
      <c r="A142" s="53" t="s">
        <v>114</v>
      </c>
      <c r="B142" s="45" t="s">
        <v>31</v>
      </c>
      <c r="C142" s="4">
        <f>SUM(C143)</f>
        <v>600000</v>
      </c>
      <c r="D142" s="54"/>
      <c r="E142" s="33">
        <f>SUM(C142)</f>
        <v>600000</v>
      </c>
    </row>
    <row r="143" spans="1:7" ht="18.75" customHeight="1" thickBot="1">
      <c r="A143" s="19"/>
      <c r="B143" s="36" t="s">
        <v>256</v>
      </c>
      <c r="C143" s="146">
        <v>600000</v>
      </c>
      <c r="D143" s="7" t="s">
        <v>417</v>
      </c>
      <c r="E143" s="12"/>
      <c r="G143" s="50"/>
    </row>
    <row r="144" spans="1:5" ht="21" customHeight="1" thickBot="1" thickTop="1">
      <c r="A144" s="57" t="s">
        <v>115</v>
      </c>
      <c r="B144" s="32" t="s">
        <v>32</v>
      </c>
      <c r="C144" s="3">
        <f>SUM(C145)</f>
        <v>303000</v>
      </c>
      <c r="D144" s="69"/>
      <c r="E144" s="33">
        <f>SUM(C144)</f>
        <v>303000</v>
      </c>
    </row>
    <row r="145" spans="1:5" ht="18.75" customHeight="1" thickBot="1">
      <c r="A145" s="55"/>
      <c r="B145" s="56" t="s">
        <v>318</v>
      </c>
      <c r="C145" s="145">
        <v>303000</v>
      </c>
      <c r="D145" s="20" t="s">
        <v>423</v>
      </c>
      <c r="E145" s="12"/>
    </row>
    <row r="146" spans="1:5" ht="21" customHeight="1" thickBot="1" thickTop="1">
      <c r="A146" s="53" t="s">
        <v>116</v>
      </c>
      <c r="B146" s="45" t="s">
        <v>33</v>
      </c>
      <c r="C146" s="4">
        <f>SUM(C147)</f>
        <v>70000</v>
      </c>
      <c r="D146" s="54"/>
      <c r="E146" s="33">
        <f>SUM(C146)</f>
        <v>70000</v>
      </c>
    </row>
    <row r="147" spans="1:5" ht="18.75" customHeight="1" thickBot="1">
      <c r="A147" s="85"/>
      <c r="B147" s="80" t="s">
        <v>138</v>
      </c>
      <c r="C147" s="158">
        <v>70000</v>
      </c>
      <c r="D147" s="21"/>
      <c r="E147" s="67"/>
    </row>
    <row r="148" spans="1:5" ht="21" customHeight="1" thickBot="1" thickTop="1">
      <c r="A148" s="57" t="s">
        <v>117</v>
      </c>
      <c r="B148" s="32" t="s">
        <v>34</v>
      </c>
      <c r="C148" s="3">
        <f>SUM(C149:C150)</f>
        <v>3226000</v>
      </c>
      <c r="D148" s="69"/>
      <c r="E148" s="33">
        <f>SUM(C148)</f>
        <v>3226000</v>
      </c>
    </row>
    <row r="149" spans="1:5" ht="18.75" customHeight="1">
      <c r="A149" s="19"/>
      <c r="B149" s="36" t="s">
        <v>35</v>
      </c>
      <c r="C149" s="146">
        <v>2500000</v>
      </c>
      <c r="D149" s="7"/>
      <c r="E149" s="12"/>
    </row>
    <row r="150" spans="1:5" ht="18.75" customHeight="1" thickBot="1">
      <c r="A150" s="37"/>
      <c r="B150" s="38" t="s">
        <v>316</v>
      </c>
      <c r="C150" s="143">
        <v>726000</v>
      </c>
      <c r="D150" s="15" t="s">
        <v>423</v>
      </c>
      <c r="E150" s="12"/>
    </row>
    <row r="151" spans="1:5" ht="21" customHeight="1" thickBot="1" thickTop="1">
      <c r="A151" s="57" t="s">
        <v>118</v>
      </c>
      <c r="B151" s="32" t="s">
        <v>36</v>
      </c>
      <c r="C151" s="3">
        <f>SUM(C152:C154)</f>
        <v>1543000</v>
      </c>
      <c r="D151" s="69"/>
      <c r="E151" s="33">
        <f>SUM(C151)</f>
        <v>1543000</v>
      </c>
    </row>
    <row r="152" spans="1:5" ht="18.75" customHeight="1">
      <c r="A152" s="19"/>
      <c r="B152" s="36" t="s">
        <v>37</v>
      </c>
      <c r="C152" s="146">
        <v>1452000</v>
      </c>
      <c r="D152" s="7" t="s">
        <v>423</v>
      </c>
      <c r="E152" s="12"/>
    </row>
    <row r="153" spans="1:5" ht="18.75" customHeight="1">
      <c r="A153" s="62"/>
      <c r="B153" s="11" t="s">
        <v>243</v>
      </c>
      <c r="C153" s="147">
        <v>40000</v>
      </c>
      <c r="D153" s="16"/>
      <c r="E153" s="12"/>
    </row>
    <row r="154" spans="1:5" ht="18.75" customHeight="1" thickBot="1">
      <c r="A154" s="42"/>
      <c r="B154" s="60" t="s">
        <v>187</v>
      </c>
      <c r="C154" s="148">
        <v>51000</v>
      </c>
      <c r="D154" s="17"/>
      <c r="E154" s="12"/>
    </row>
    <row r="155" spans="1:5" ht="21" customHeight="1" thickBot="1" thickTop="1">
      <c r="A155" s="53" t="s">
        <v>38</v>
      </c>
      <c r="B155" s="45" t="s">
        <v>90</v>
      </c>
      <c r="C155" s="4">
        <f>SUM(C156:C168)</f>
        <v>4194000</v>
      </c>
      <c r="D155" s="54"/>
      <c r="E155" s="33">
        <f>SUM(C155)</f>
        <v>4194000</v>
      </c>
    </row>
    <row r="156" spans="1:5" ht="18.75" customHeight="1">
      <c r="A156" s="19"/>
      <c r="B156" s="142" t="s">
        <v>382</v>
      </c>
      <c r="C156" s="146">
        <v>354000</v>
      </c>
      <c r="D156" s="7" t="s">
        <v>423</v>
      </c>
      <c r="E156" s="12"/>
    </row>
    <row r="157" spans="1:5" ht="18.75" customHeight="1">
      <c r="A157" s="37"/>
      <c r="B157" s="38" t="s">
        <v>217</v>
      </c>
      <c r="C157" s="143">
        <v>45000</v>
      </c>
      <c r="D157" s="15"/>
      <c r="E157" s="12"/>
    </row>
    <row r="158" spans="1:5" ht="18.75" customHeight="1">
      <c r="A158" s="37"/>
      <c r="B158" s="41" t="s">
        <v>218</v>
      </c>
      <c r="C158" s="143">
        <v>15000</v>
      </c>
      <c r="D158" s="15"/>
      <c r="E158" s="12"/>
    </row>
    <row r="159" spans="1:5" ht="18.75" customHeight="1">
      <c r="A159" s="63"/>
      <c r="B159" s="24" t="s">
        <v>92</v>
      </c>
      <c r="C159" s="149">
        <v>20000</v>
      </c>
      <c r="D159" s="18"/>
      <c r="E159" s="12"/>
    </row>
    <row r="160" spans="1:5" ht="18.75" customHeight="1">
      <c r="A160" s="37"/>
      <c r="B160" s="24" t="s">
        <v>229</v>
      </c>
      <c r="C160" s="149">
        <v>60000</v>
      </c>
      <c r="D160" s="15"/>
      <c r="E160" s="12"/>
    </row>
    <row r="161" spans="1:5" ht="18.75" customHeight="1">
      <c r="A161" s="37"/>
      <c r="B161" s="38" t="s">
        <v>295</v>
      </c>
      <c r="C161" s="143">
        <v>300000</v>
      </c>
      <c r="D161" s="15"/>
      <c r="E161" s="12"/>
    </row>
    <row r="162" spans="1:5" ht="18.75" customHeight="1">
      <c r="A162" s="37"/>
      <c r="B162" s="38" t="s">
        <v>164</v>
      </c>
      <c r="C162" s="143">
        <v>0</v>
      </c>
      <c r="D162" s="15"/>
      <c r="E162" s="12"/>
    </row>
    <row r="163" spans="1:5" ht="18.75" customHeight="1">
      <c r="A163" s="63"/>
      <c r="B163" s="24" t="s">
        <v>186</v>
      </c>
      <c r="C163" s="149">
        <v>61000</v>
      </c>
      <c r="D163" s="18"/>
      <c r="E163" s="12"/>
    </row>
    <row r="164" spans="1:5" ht="18.75" customHeight="1">
      <c r="A164" s="37"/>
      <c r="B164" s="38" t="s">
        <v>184</v>
      </c>
      <c r="C164" s="143">
        <v>350000</v>
      </c>
      <c r="D164" s="15"/>
      <c r="E164" s="12"/>
    </row>
    <row r="165" spans="1:5" ht="18.75" customHeight="1">
      <c r="A165" s="62"/>
      <c r="B165" s="11" t="s">
        <v>185</v>
      </c>
      <c r="C165" s="147">
        <v>100000</v>
      </c>
      <c r="D165" s="16"/>
      <c r="E165" s="12"/>
    </row>
    <row r="166" spans="1:5" ht="18.75" customHeight="1">
      <c r="A166" s="37"/>
      <c r="B166" s="38" t="s">
        <v>91</v>
      </c>
      <c r="C166" s="143">
        <v>300000</v>
      </c>
      <c r="D166" s="15"/>
      <c r="E166" s="12"/>
    </row>
    <row r="167" spans="1:5" ht="18.75" customHeight="1">
      <c r="A167" s="37"/>
      <c r="B167" s="38" t="s">
        <v>235</v>
      </c>
      <c r="C167" s="143">
        <v>370000</v>
      </c>
      <c r="D167" s="15"/>
      <c r="E167" s="12"/>
    </row>
    <row r="168" spans="1:5" ht="18.75" customHeight="1" thickBot="1">
      <c r="A168" s="42"/>
      <c r="B168" s="60" t="s">
        <v>136</v>
      </c>
      <c r="C168" s="148">
        <v>2219000</v>
      </c>
      <c r="D168" s="17"/>
      <c r="E168" s="12"/>
    </row>
    <row r="169" spans="1:5" ht="21" customHeight="1" thickBot="1" thickTop="1">
      <c r="A169" s="57" t="s">
        <v>193</v>
      </c>
      <c r="B169" s="32" t="s">
        <v>152</v>
      </c>
      <c r="C169" s="3">
        <f>SUM(C170:C171)</f>
        <v>6606000</v>
      </c>
      <c r="D169" s="69"/>
      <c r="E169" s="33">
        <f>SUM(C169)</f>
        <v>6606000</v>
      </c>
    </row>
    <row r="170" spans="1:5" ht="18.75" customHeight="1">
      <c r="A170" s="19"/>
      <c r="B170" s="11" t="s">
        <v>219</v>
      </c>
      <c r="C170" s="147">
        <v>230000</v>
      </c>
      <c r="D170" s="7"/>
      <c r="E170" s="12"/>
    </row>
    <row r="171" spans="1:5" ht="18.75" customHeight="1" thickBot="1">
      <c r="A171" s="62"/>
      <c r="B171" s="38" t="s">
        <v>317</v>
      </c>
      <c r="C171" s="143">
        <v>6376000</v>
      </c>
      <c r="D171" s="16" t="s">
        <v>423</v>
      </c>
      <c r="E171" s="12"/>
    </row>
    <row r="172" spans="1:5" s="67" customFormat="1" ht="21" customHeight="1" thickBot="1" thickTop="1">
      <c r="A172" s="57" t="s">
        <v>190</v>
      </c>
      <c r="B172" s="79" t="s">
        <v>189</v>
      </c>
      <c r="C172" s="6">
        <f>SUM(C173:C176)</f>
        <v>900000</v>
      </c>
      <c r="D172" s="69"/>
      <c r="E172" s="33">
        <f>SUM(C172)</f>
        <v>900000</v>
      </c>
    </row>
    <row r="173" spans="1:5" s="67" customFormat="1" ht="21" customHeight="1">
      <c r="A173" s="19"/>
      <c r="B173" s="36" t="s">
        <v>304</v>
      </c>
      <c r="C173" s="146">
        <v>200000</v>
      </c>
      <c r="D173" s="7"/>
      <c r="E173" s="33"/>
    </row>
    <row r="174" spans="1:5" s="67" customFormat="1" ht="21" customHeight="1">
      <c r="A174" s="37"/>
      <c r="B174" s="38" t="s">
        <v>305</v>
      </c>
      <c r="C174" s="143">
        <v>100000</v>
      </c>
      <c r="D174" s="15"/>
      <c r="E174" s="33"/>
    </row>
    <row r="175" spans="1:5" s="67" customFormat="1" ht="21" customHeight="1">
      <c r="A175" s="37"/>
      <c r="B175" s="38" t="s">
        <v>306</v>
      </c>
      <c r="C175" s="143">
        <v>200000</v>
      </c>
      <c r="D175" s="15"/>
      <c r="E175" s="33"/>
    </row>
    <row r="176" spans="1:5" s="67" customFormat="1" ht="21" customHeight="1" thickBot="1">
      <c r="A176" s="37"/>
      <c r="B176" s="38" t="s">
        <v>307</v>
      </c>
      <c r="C176" s="143">
        <v>400000</v>
      </c>
      <c r="D176" s="15"/>
      <c r="E176" s="33"/>
    </row>
    <row r="177" spans="1:5" ht="21" customHeight="1" thickBot="1" thickTop="1">
      <c r="A177" s="57" t="s">
        <v>188</v>
      </c>
      <c r="B177" s="32" t="s">
        <v>39</v>
      </c>
      <c r="C177" s="3">
        <f>SUM(C178)</f>
        <v>3643000</v>
      </c>
      <c r="D177" s="69"/>
      <c r="E177" s="33">
        <f>SUM(C177)</f>
        <v>3643000</v>
      </c>
    </row>
    <row r="178" spans="1:5" ht="18.75" customHeight="1" thickBot="1">
      <c r="A178" s="55"/>
      <c r="B178" s="56" t="s">
        <v>383</v>
      </c>
      <c r="C178" s="145">
        <v>3643000</v>
      </c>
      <c r="D178" s="20" t="s">
        <v>423</v>
      </c>
      <c r="E178" s="12"/>
    </row>
    <row r="179" spans="1:5" ht="18.75" customHeight="1" thickBot="1" thickTop="1">
      <c r="A179" s="109" t="s">
        <v>220</v>
      </c>
      <c r="B179" s="61" t="s">
        <v>221</v>
      </c>
      <c r="C179" s="14">
        <f>SUM(C180)</f>
        <v>60000</v>
      </c>
      <c r="D179" s="23"/>
      <c r="E179" s="33">
        <f>SUM(C179)</f>
        <v>60000</v>
      </c>
    </row>
    <row r="180" spans="1:5" ht="18.75" customHeight="1" thickBot="1">
      <c r="A180" s="62"/>
      <c r="B180" s="11" t="s">
        <v>331</v>
      </c>
      <c r="C180" s="147">
        <v>60000</v>
      </c>
      <c r="D180" s="16"/>
      <c r="E180" s="12"/>
    </row>
    <row r="181" spans="1:5" ht="21" customHeight="1" thickBot="1" thickTop="1">
      <c r="A181" s="57" t="s">
        <v>119</v>
      </c>
      <c r="B181" s="32" t="s">
        <v>40</v>
      </c>
      <c r="C181" s="3">
        <f>SUM(C182:C183)</f>
        <v>190000</v>
      </c>
      <c r="D181" s="69"/>
      <c r="E181" s="33">
        <f>SUM(C181)</f>
        <v>190000</v>
      </c>
    </row>
    <row r="182" spans="1:5" ht="18.75" customHeight="1">
      <c r="A182" s="62"/>
      <c r="B182" s="11" t="s">
        <v>141</v>
      </c>
      <c r="C182" s="147">
        <v>30000</v>
      </c>
      <c r="D182" s="16"/>
      <c r="E182" s="12"/>
    </row>
    <row r="183" spans="1:5" ht="18.75" customHeight="1" thickBot="1">
      <c r="A183" s="37"/>
      <c r="B183" s="38" t="s">
        <v>41</v>
      </c>
      <c r="C183" s="143">
        <v>160000</v>
      </c>
      <c r="D183" s="15"/>
      <c r="E183" s="12"/>
    </row>
    <row r="184" spans="1:5" ht="21" customHeight="1" thickBot="1" thickTop="1">
      <c r="A184" s="57" t="s">
        <v>120</v>
      </c>
      <c r="B184" s="32" t="s">
        <v>42</v>
      </c>
      <c r="C184" s="3">
        <f>SUM(C185)</f>
        <v>10000</v>
      </c>
      <c r="D184" s="69"/>
      <c r="E184" s="33">
        <f>SUM(C184)</f>
        <v>10000</v>
      </c>
    </row>
    <row r="185" spans="1:5" ht="18.75" customHeight="1" thickBot="1">
      <c r="A185" s="55"/>
      <c r="B185" s="56" t="s">
        <v>97</v>
      </c>
      <c r="C185" s="145">
        <v>10000</v>
      </c>
      <c r="D185" s="20"/>
      <c r="E185" s="12"/>
    </row>
    <row r="186" spans="1:5" ht="21" customHeight="1" thickBot="1" thickTop="1">
      <c r="A186" s="57" t="s">
        <v>121</v>
      </c>
      <c r="B186" s="32" t="s">
        <v>43</v>
      </c>
      <c r="C186" s="3">
        <f>SUM(C187)</f>
        <v>10000</v>
      </c>
      <c r="D186" s="69"/>
      <c r="E186" s="33">
        <f>SUM(C186)</f>
        <v>10000</v>
      </c>
    </row>
    <row r="187" spans="1:5" ht="18.75" customHeight="1" thickBot="1">
      <c r="A187" s="42"/>
      <c r="B187" s="60" t="s">
        <v>93</v>
      </c>
      <c r="C187" s="148">
        <v>10000</v>
      </c>
      <c r="D187" s="17"/>
      <c r="E187" s="12"/>
    </row>
    <row r="188" spans="1:5" ht="21" customHeight="1" thickBot="1" thickTop="1">
      <c r="A188" s="47" t="s">
        <v>122</v>
      </c>
      <c r="B188" s="45" t="s">
        <v>153</v>
      </c>
      <c r="C188" s="4">
        <f>SUM(C189:C197)</f>
        <v>8005000</v>
      </c>
      <c r="D188" s="49"/>
      <c r="E188" s="33">
        <f>SUM(C188)</f>
        <v>8005000</v>
      </c>
    </row>
    <row r="189" spans="1:5" ht="18.75" customHeight="1">
      <c r="A189" s="19"/>
      <c r="B189" s="36" t="s">
        <v>94</v>
      </c>
      <c r="C189" s="146">
        <v>5324000</v>
      </c>
      <c r="D189" s="7" t="s">
        <v>423</v>
      </c>
      <c r="E189" s="12"/>
    </row>
    <row r="190" spans="1:5" ht="18.75" customHeight="1">
      <c r="A190" s="62"/>
      <c r="B190" s="11" t="s">
        <v>203</v>
      </c>
      <c r="C190" s="147">
        <v>61000</v>
      </c>
      <c r="D190" s="16" t="s">
        <v>423</v>
      </c>
      <c r="E190" s="12"/>
    </row>
    <row r="191" spans="1:5" ht="18.75" customHeight="1">
      <c r="A191" s="37"/>
      <c r="B191" s="38" t="s">
        <v>333</v>
      </c>
      <c r="C191" s="143">
        <v>300000</v>
      </c>
      <c r="D191" s="15"/>
      <c r="E191" s="12"/>
    </row>
    <row r="192" spans="1:5" ht="18.75" customHeight="1">
      <c r="A192" s="39"/>
      <c r="B192" s="78" t="s">
        <v>332</v>
      </c>
      <c r="C192" s="157">
        <v>200000</v>
      </c>
      <c r="D192" s="40"/>
      <c r="E192" s="12"/>
    </row>
    <row r="193" spans="1:5" ht="18.75" customHeight="1">
      <c r="A193" s="39"/>
      <c r="B193" s="78" t="s">
        <v>308</v>
      </c>
      <c r="C193" s="157">
        <v>2000000</v>
      </c>
      <c r="D193" s="40"/>
      <c r="E193" s="12"/>
    </row>
    <row r="194" spans="1:5" ht="18.75" customHeight="1">
      <c r="A194" s="39"/>
      <c r="B194" s="78" t="s">
        <v>385</v>
      </c>
      <c r="C194" s="157">
        <v>30000</v>
      </c>
      <c r="D194" s="40"/>
      <c r="E194" s="12"/>
    </row>
    <row r="195" spans="1:5" ht="18.75" customHeight="1">
      <c r="A195" s="39"/>
      <c r="B195" s="78" t="s">
        <v>388</v>
      </c>
      <c r="C195" s="157">
        <v>30000</v>
      </c>
      <c r="D195" s="40"/>
      <c r="E195" s="12"/>
    </row>
    <row r="196" spans="1:5" ht="18.75" customHeight="1">
      <c r="A196" s="39"/>
      <c r="B196" s="78" t="s">
        <v>387</v>
      </c>
      <c r="C196" s="157">
        <v>30000</v>
      </c>
      <c r="D196" s="40"/>
      <c r="E196" s="12"/>
    </row>
    <row r="197" spans="1:5" ht="18.75" customHeight="1" thickBot="1">
      <c r="A197" s="42"/>
      <c r="B197" s="60" t="s">
        <v>386</v>
      </c>
      <c r="C197" s="148">
        <v>30000</v>
      </c>
      <c r="D197" s="17"/>
      <c r="E197" s="12"/>
    </row>
    <row r="198" spans="1:5" ht="21" customHeight="1" thickBot="1" thickTop="1">
      <c r="A198" s="47" t="s">
        <v>123</v>
      </c>
      <c r="B198" s="48" t="s">
        <v>44</v>
      </c>
      <c r="C198" s="5">
        <f>SUM(C199)</f>
        <v>20000</v>
      </c>
      <c r="D198" s="49"/>
      <c r="E198" s="33">
        <f>SUM(C198)</f>
        <v>20000</v>
      </c>
    </row>
    <row r="199" spans="1:5" ht="18.75" customHeight="1" thickBot="1">
      <c r="A199" s="19"/>
      <c r="B199" s="86" t="s">
        <v>44</v>
      </c>
      <c r="C199" s="146">
        <v>20000</v>
      </c>
      <c r="D199" s="7"/>
      <c r="E199" s="12"/>
    </row>
    <row r="200" spans="1:5" ht="21" customHeight="1" thickBot="1" thickTop="1">
      <c r="A200" s="57" t="s">
        <v>124</v>
      </c>
      <c r="B200" s="45" t="s">
        <v>45</v>
      </c>
      <c r="C200" s="3">
        <f>SUM(C201)</f>
        <v>10000</v>
      </c>
      <c r="D200" s="69"/>
      <c r="E200" s="33">
        <f>SUM(C200)</f>
        <v>10000</v>
      </c>
    </row>
    <row r="201" spans="1:5" ht="18.75" customHeight="1" thickBot="1">
      <c r="A201" s="55"/>
      <c r="B201" s="56" t="s">
        <v>45</v>
      </c>
      <c r="C201" s="144">
        <v>10000</v>
      </c>
      <c r="D201" s="20"/>
      <c r="E201" s="12"/>
    </row>
    <row r="202" spans="1:5" ht="21" customHeight="1" thickBot="1" thickTop="1">
      <c r="A202" s="47" t="s">
        <v>277</v>
      </c>
      <c r="B202" s="45" t="s">
        <v>245</v>
      </c>
      <c r="C202" s="4">
        <f>SUM(C203)</f>
        <v>40000</v>
      </c>
      <c r="D202" s="49"/>
      <c r="E202" s="33">
        <f>SUM(C202)</f>
        <v>40000</v>
      </c>
    </row>
    <row r="203" spans="1:5" ht="21" customHeight="1" thickBot="1">
      <c r="A203" s="127"/>
      <c r="B203" s="115" t="s">
        <v>424</v>
      </c>
      <c r="C203" s="162">
        <v>40000</v>
      </c>
      <c r="D203" s="116"/>
      <c r="E203" s="33"/>
    </row>
    <row r="204" spans="1:5" ht="21" customHeight="1" thickBot="1" thickTop="1">
      <c r="A204" s="53" t="s">
        <v>125</v>
      </c>
      <c r="B204" s="45" t="s">
        <v>95</v>
      </c>
      <c r="C204" s="4">
        <f>SUM(C205:C207)</f>
        <v>365000</v>
      </c>
      <c r="D204" s="54"/>
      <c r="E204" s="33">
        <f>SUM(C204)</f>
        <v>365000</v>
      </c>
    </row>
    <row r="205" spans="1:5" ht="18.75" customHeight="1">
      <c r="A205" s="19"/>
      <c r="B205" s="36" t="s">
        <v>46</v>
      </c>
      <c r="C205" s="146">
        <v>15000</v>
      </c>
      <c r="D205" s="7"/>
      <c r="E205" s="12"/>
    </row>
    <row r="206" spans="1:5" ht="18.75" customHeight="1">
      <c r="A206" s="37"/>
      <c r="B206" s="38" t="s">
        <v>309</v>
      </c>
      <c r="C206" s="143">
        <v>250000</v>
      </c>
      <c r="D206" s="15"/>
      <c r="E206" s="12"/>
    </row>
    <row r="207" spans="1:5" ht="18.75" customHeight="1" thickBot="1">
      <c r="A207" s="37"/>
      <c r="B207" s="38" t="s">
        <v>194</v>
      </c>
      <c r="C207" s="143">
        <v>100000</v>
      </c>
      <c r="D207" s="15"/>
      <c r="E207" s="12"/>
    </row>
    <row r="208" spans="1:5" s="35" customFormat="1" ht="18.75" customHeight="1" thickBot="1" thickTop="1">
      <c r="A208" s="44" t="s">
        <v>202</v>
      </c>
      <c r="B208" s="68" t="s">
        <v>201</v>
      </c>
      <c r="C208" s="1">
        <f>SUM(C209)</f>
        <v>30000</v>
      </c>
      <c r="D208" s="46"/>
      <c r="E208" s="33">
        <f>SUM(C208)</f>
        <v>30000</v>
      </c>
    </row>
    <row r="209" spans="1:5" ht="18.75" customHeight="1" thickBot="1">
      <c r="A209" s="55"/>
      <c r="B209" s="56" t="s">
        <v>425</v>
      </c>
      <c r="C209" s="145">
        <v>30000</v>
      </c>
      <c r="D209" s="20"/>
      <c r="E209" s="12"/>
    </row>
    <row r="210" spans="1:5" s="67" customFormat="1" ht="21" customHeight="1" thickBot="1" thickTop="1">
      <c r="A210" s="44" t="s">
        <v>208</v>
      </c>
      <c r="B210" s="32" t="s">
        <v>278</v>
      </c>
      <c r="C210" s="3">
        <f>SUM(C211:C212)</f>
        <v>5614000</v>
      </c>
      <c r="D210" s="46"/>
      <c r="E210" s="33">
        <f>SUM(C210)</f>
        <v>5614000</v>
      </c>
    </row>
    <row r="211" spans="1:5" s="67" customFormat="1" ht="18.75" customHeight="1">
      <c r="A211" s="19"/>
      <c r="B211" s="80" t="s">
        <v>426</v>
      </c>
      <c r="C211" s="158">
        <v>410000</v>
      </c>
      <c r="D211" s="7"/>
      <c r="E211" s="65"/>
    </row>
    <row r="212" spans="1:4" s="67" customFormat="1" ht="18.75" customHeight="1" thickBot="1">
      <c r="A212" s="87"/>
      <c r="B212" s="88" t="s">
        <v>257</v>
      </c>
      <c r="C212" s="161">
        <v>5204000</v>
      </c>
      <c r="D212" s="89" t="s">
        <v>422</v>
      </c>
    </row>
    <row r="213" spans="1:5" s="31" customFormat="1" ht="21" customHeight="1" thickBot="1" thickTop="1">
      <c r="A213" s="57" t="s">
        <v>166</v>
      </c>
      <c r="B213" s="79" t="s">
        <v>165</v>
      </c>
      <c r="C213" s="6">
        <f>SUM(C214:C214)</f>
        <v>750000</v>
      </c>
      <c r="D213" s="69"/>
      <c r="E213" s="33">
        <f>SUM(C213)</f>
        <v>750000</v>
      </c>
    </row>
    <row r="214" spans="1:5" ht="18.75" customHeight="1" thickBot="1">
      <c r="A214" s="55"/>
      <c r="B214" s="86" t="s">
        <v>427</v>
      </c>
      <c r="C214" s="145">
        <v>750000</v>
      </c>
      <c r="D214" s="20"/>
      <c r="E214" s="12"/>
    </row>
    <row r="215" spans="1:5" ht="18.75" customHeight="1" thickBot="1" thickTop="1">
      <c r="A215" s="57" t="s">
        <v>222</v>
      </c>
      <c r="B215" s="79" t="s">
        <v>223</v>
      </c>
      <c r="C215" s="6">
        <f>SUM(C216)</f>
        <v>90000</v>
      </c>
      <c r="D215" s="69"/>
      <c r="E215" s="33">
        <f>SUM(C215)</f>
        <v>90000</v>
      </c>
    </row>
    <row r="216" spans="1:5" ht="18.75" customHeight="1" thickBot="1">
      <c r="A216" s="55"/>
      <c r="B216" s="86" t="s">
        <v>428</v>
      </c>
      <c r="C216" s="145">
        <v>90000</v>
      </c>
      <c r="D216" s="20"/>
      <c r="E216" s="12"/>
    </row>
    <row r="217" spans="1:5" ht="18.75" customHeight="1" thickBot="1" thickTop="1">
      <c r="A217" s="90" t="s">
        <v>334</v>
      </c>
      <c r="B217" s="68" t="s">
        <v>224</v>
      </c>
      <c r="C217" s="1">
        <f>SUM(C218:C220)</f>
        <v>335000</v>
      </c>
      <c r="D217" s="22"/>
      <c r="E217" s="33">
        <f>SUM(C217)</f>
        <v>335000</v>
      </c>
    </row>
    <row r="218" spans="1:5" ht="18.75" customHeight="1">
      <c r="A218" s="140"/>
      <c r="B218" s="36" t="s">
        <v>429</v>
      </c>
      <c r="C218" s="146">
        <v>200000</v>
      </c>
      <c r="D218" s="7"/>
      <c r="E218" s="33"/>
    </row>
    <row r="219" spans="1:5" ht="18.75" customHeight="1">
      <c r="A219" s="141"/>
      <c r="B219" s="38" t="s">
        <v>335</v>
      </c>
      <c r="C219" s="143">
        <v>20000</v>
      </c>
      <c r="D219" s="15"/>
      <c r="E219" s="33"/>
    </row>
    <row r="220" spans="1:5" ht="18.75" customHeight="1" thickBot="1">
      <c r="A220" s="51"/>
      <c r="B220" s="43" t="s">
        <v>246</v>
      </c>
      <c r="C220" s="144">
        <v>115000</v>
      </c>
      <c r="D220" s="52"/>
      <c r="E220" s="12"/>
    </row>
    <row r="221" spans="1:5" ht="21" customHeight="1" thickBot="1" thickTop="1">
      <c r="A221" s="53" t="s">
        <v>126</v>
      </c>
      <c r="B221" s="45" t="s">
        <v>96</v>
      </c>
      <c r="C221" s="4">
        <f>SUM(C222)</f>
        <v>10000</v>
      </c>
      <c r="D221" s="54"/>
      <c r="E221" s="33">
        <f>SUM(C221)</f>
        <v>10000</v>
      </c>
    </row>
    <row r="222" spans="1:4" s="67" customFormat="1" ht="18.75" customHeight="1" thickBot="1">
      <c r="A222" s="87"/>
      <c r="B222" s="88" t="s">
        <v>402</v>
      </c>
      <c r="C222" s="161">
        <v>10000</v>
      </c>
      <c r="D222" s="89"/>
    </row>
    <row r="223" spans="1:5" ht="21" customHeight="1" thickBot="1" thickTop="1">
      <c r="A223" s="44" t="s">
        <v>127</v>
      </c>
      <c r="B223" s="32" t="s">
        <v>47</v>
      </c>
      <c r="C223" s="3">
        <f>SUM(C224:C225)</f>
        <v>65000</v>
      </c>
      <c r="D223" s="46"/>
      <c r="E223" s="33">
        <f>SUM(C223)</f>
        <v>65000</v>
      </c>
    </row>
    <row r="224" spans="1:5" ht="18.75" customHeight="1">
      <c r="A224" s="37"/>
      <c r="B224" s="38" t="s">
        <v>403</v>
      </c>
      <c r="C224" s="143">
        <v>50000</v>
      </c>
      <c r="D224" s="15"/>
      <c r="E224" s="12"/>
    </row>
    <row r="225" spans="1:5" ht="18.75" customHeight="1" thickBot="1">
      <c r="A225" s="51"/>
      <c r="B225" s="43" t="s">
        <v>48</v>
      </c>
      <c r="C225" s="144">
        <v>15000</v>
      </c>
      <c r="D225" s="52"/>
      <c r="E225" s="12"/>
    </row>
    <row r="226" spans="1:5" ht="21" customHeight="1" thickBot="1" thickTop="1">
      <c r="A226" s="57" t="s">
        <v>142</v>
      </c>
      <c r="B226" s="79" t="s">
        <v>49</v>
      </c>
      <c r="C226" s="6">
        <f>SUM(C227:C242)</f>
        <v>3298000</v>
      </c>
      <c r="D226" s="69"/>
      <c r="E226" s="33">
        <f>SUM(C226)</f>
        <v>3298000</v>
      </c>
    </row>
    <row r="227" spans="1:5" ht="18.75" customHeight="1">
      <c r="A227" s="62"/>
      <c r="B227" s="11" t="s">
        <v>50</v>
      </c>
      <c r="C227" s="147">
        <v>2219000</v>
      </c>
      <c r="D227" s="16"/>
      <c r="E227" s="12"/>
    </row>
    <row r="228" spans="1:5" ht="18.75" customHeight="1">
      <c r="A228" s="39"/>
      <c r="B228" s="78" t="s">
        <v>171</v>
      </c>
      <c r="C228" s="157">
        <v>556000</v>
      </c>
      <c r="D228" s="40"/>
      <c r="E228" s="12"/>
    </row>
    <row r="229" spans="1:5" ht="18.75" customHeight="1">
      <c r="A229" s="37"/>
      <c r="B229" s="38" t="s">
        <v>51</v>
      </c>
      <c r="C229" s="143">
        <v>200000</v>
      </c>
      <c r="D229" s="15"/>
      <c r="E229" s="12"/>
    </row>
    <row r="230" spans="1:5" ht="18.75" customHeight="1">
      <c r="A230" s="62"/>
      <c r="B230" s="11" t="s">
        <v>52</v>
      </c>
      <c r="C230" s="147">
        <v>70000</v>
      </c>
      <c r="D230" s="16"/>
      <c r="E230" s="50"/>
    </row>
    <row r="231" spans="1:5" ht="18.75" customHeight="1">
      <c r="A231" s="37"/>
      <c r="B231" s="38" t="s">
        <v>53</v>
      </c>
      <c r="C231" s="143">
        <v>3000</v>
      </c>
      <c r="D231" s="15"/>
      <c r="E231" s="12"/>
    </row>
    <row r="232" spans="1:5" ht="18.75" customHeight="1">
      <c r="A232" s="62"/>
      <c r="B232" s="11" t="s">
        <v>233</v>
      </c>
      <c r="C232" s="147">
        <v>35000</v>
      </c>
      <c r="D232" s="16"/>
      <c r="E232" s="12"/>
    </row>
    <row r="233" spans="1:5" ht="18.75" customHeight="1">
      <c r="A233" s="37"/>
      <c r="B233" s="38" t="s">
        <v>54</v>
      </c>
      <c r="C233" s="143">
        <v>15000</v>
      </c>
      <c r="D233" s="15"/>
      <c r="E233" s="12"/>
    </row>
    <row r="234" spans="1:5" ht="18.75" customHeight="1">
      <c r="A234" s="37"/>
      <c r="B234" s="38" t="s">
        <v>64</v>
      </c>
      <c r="C234" s="143">
        <v>80000</v>
      </c>
      <c r="D234" s="15"/>
      <c r="E234" s="12"/>
    </row>
    <row r="235" spans="1:5" ht="18.75" customHeight="1">
      <c r="A235" s="37"/>
      <c r="B235" s="38" t="s">
        <v>286</v>
      </c>
      <c r="C235" s="143">
        <v>20000</v>
      </c>
      <c r="D235" s="15"/>
      <c r="E235" s="12"/>
    </row>
    <row r="236" spans="1:5" ht="18.75" customHeight="1">
      <c r="A236" s="62"/>
      <c r="B236" s="11" t="s">
        <v>55</v>
      </c>
      <c r="C236" s="147">
        <v>10000</v>
      </c>
      <c r="D236" s="16"/>
      <c r="E236" s="12"/>
    </row>
    <row r="237" spans="1:5" ht="18.75" customHeight="1">
      <c r="A237" s="37"/>
      <c r="B237" s="38" t="s">
        <v>56</v>
      </c>
      <c r="C237" s="143">
        <v>5000</v>
      </c>
      <c r="D237" s="15"/>
      <c r="E237" s="12"/>
    </row>
    <row r="238" spans="1:5" ht="18.75" customHeight="1">
      <c r="A238" s="62"/>
      <c r="B238" s="11" t="s">
        <v>198</v>
      </c>
      <c r="C238" s="147">
        <v>15000</v>
      </c>
      <c r="D238" s="16"/>
      <c r="E238" s="12"/>
    </row>
    <row r="239" spans="1:5" ht="18.75" customHeight="1">
      <c r="A239" s="37"/>
      <c r="B239" s="38" t="s">
        <v>287</v>
      </c>
      <c r="C239" s="143">
        <v>40000</v>
      </c>
      <c r="D239" s="15"/>
      <c r="E239" s="12"/>
    </row>
    <row r="240" spans="1:5" ht="18.75" customHeight="1">
      <c r="A240" s="37"/>
      <c r="B240" s="38" t="s">
        <v>58</v>
      </c>
      <c r="C240" s="143">
        <v>20000</v>
      </c>
      <c r="D240" s="15"/>
      <c r="E240" s="12"/>
    </row>
    <row r="241" spans="1:5" ht="18.75" customHeight="1">
      <c r="A241" s="37"/>
      <c r="B241" s="38" t="s">
        <v>68</v>
      </c>
      <c r="C241" s="143">
        <v>5000</v>
      </c>
      <c r="D241" s="15"/>
      <c r="E241" s="12"/>
    </row>
    <row r="242" spans="1:5" ht="18.75" customHeight="1" thickBot="1">
      <c r="A242" s="39"/>
      <c r="B242" s="41" t="s">
        <v>288</v>
      </c>
      <c r="C242" s="15">
        <v>5000</v>
      </c>
      <c r="D242" s="40"/>
      <c r="E242" s="12"/>
    </row>
    <row r="243" spans="1:5" s="67" customFormat="1" ht="18.75" customHeight="1" thickBot="1" thickTop="1">
      <c r="A243" s="44" t="s">
        <v>213</v>
      </c>
      <c r="B243" s="68" t="s">
        <v>207</v>
      </c>
      <c r="C243" s="1">
        <f>SUM(C244)</f>
        <v>300000</v>
      </c>
      <c r="D243" s="46"/>
      <c r="E243" s="33">
        <f>SUM(C243)</f>
        <v>300000</v>
      </c>
    </row>
    <row r="244" spans="1:5" ht="18.75" customHeight="1" thickBot="1">
      <c r="A244" s="55"/>
      <c r="B244" s="56" t="s">
        <v>227</v>
      </c>
      <c r="C244" s="145">
        <v>300000</v>
      </c>
      <c r="D244" s="20"/>
      <c r="E244" s="12"/>
    </row>
    <row r="245" spans="1:5" ht="21" customHeight="1" thickBot="1" thickTop="1">
      <c r="A245" s="53" t="s">
        <v>128</v>
      </c>
      <c r="B245" s="45" t="s">
        <v>59</v>
      </c>
      <c r="C245" s="4">
        <f>SUM(C246:C268)</f>
        <v>1370000</v>
      </c>
      <c r="D245" s="54"/>
      <c r="E245" s="33">
        <f>SUM(C245)</f>
        <v>1370000</v>
      </c>
    </row>
    <row r="246" spans="1:5" ht="18.75" customHeight="1">
      <c r="A246" s="62"/>
      <c r="B246" s="11" t="s">
        <v>330</v>
      </c>
      <c r="C246" s="147">
        <v>108000</v>
      </c>
      <c r="D246" s="16"/>
      <c r="E246" s="12"/>
    </row>
    <row r="247" spans="1:5" ht="18.75" customHeight="1">
      <c r="A247" s="37"/>
      <c r="B247" s="38" t="s">
        <v>171</v>
      </c>
      <c r="C247" s="143">
        <v>13000</v>
      </c>
      <c r="D247" s="15"/>
      <c r="E247" s="12"/>
    </row>
    <row r="248" spans="1:5" ht="18.75" customHeight="1">
      <c r="A248" s="37"/>
      <c r="B248" s="38" t="s">
        <v>51</v>
      </c>
      <c r="C248" s="143">
        <v>5000</v>
      </c>
      <c r="D248" s="15"/>
      <c r="E248" s="12"/>
    </row>
    <row r="249" spans="1:5" ht="18.75" customHeight="1">
      <c r="A249" s="37"/>
      <c r="B249" s="38" t="s">
        <v>52</v>
      </c>
      <c r="C249" s="143">
        <v>45000</v>
      </c>
      <c r="D249" s="15"/>
      <c r="E249" s="12"/>
    </row>
    <row r="250" spans="1:5" ht="18.75" customHeight="1">
      <c r="A250" s="37"/>
      <c r="B250" s="38" t="s">
        <v>60</v>
      </c>
      <c r="C250" s="143">
        <v>1000</v>
      </c>
      <c r="D250" s="15"/>
      <c r="E250" s="12"/>
    </row>
    <row r="251" spans="1:5" ht="18.75" customHeight="1">
      <c r="A251" s="37"/>
      <c r="B251" s="38" t="s">
        <v>233</v>
      </c>
      <c r="C251" s="143">
        <v>65000</v>
      </c>
      <c r="D251" s="15"/>
      <c r="E251" s="12"/>
    </row>
    <row r="252" spans="1:5" ht="18.75" customHeight="1">
      <c r="A252" s="37"/>
      <c r="B252" s="38" t="s">
        <v>54</v>
      </c>
      <c r="C252" s="143">
        <v>40000</v>
      </c>
      <c r="D252" s="15"/>
      <c r="E252" s="12"/>
    </row>
    <row r="253" spans="1:5" ht="18.75" customHeight="1">
      <c r="A253" s="37"/>
      <c r="B253" s="38" t="s">
        <v>61</v>
      </c>
      <c r="C253" s="143">
        <v>65000</v>
      </c>
      <c r="D253" s="15"/>
      <c r="E253" s="12"/>
    </row>
    <row r="254" spans="1:5" ht="18.75" customHeight="1">
      <c r="A254" s="37"/>
      <c r="B254" s="38" t="s">
        <v>62</v>
      </c>
      <c r="C254" s="143">
        <v>370000</v>
      </c>
      <c r="D254" s="15"/>
      <c r="E254" s="12"/>
    </row>
    <row r="255" spans="1:5" ht="18.75" customHeight="1">
      <c r="A255" s="37"/>
      <c r="B255" s="38" t="s">
        <v>63</v>
      </c>
      <c r="C255" s="143">
        <v>240000</v>
      </c>
      <c r="D255" s="15"/>
      <c r="E255" s="50"/>
    </row>
    <row r="256" spans="1:5" ht="18.75" customHeight="1">
      <c r="A256" s="37"/>
      <c r="B256" s="38" t="s">
        <v>64</v>
      </c>
      <c r="C256" s="143">
        <v>130000</v>
      </c>
      <c r="D256" s="15"/>
      <c r="E256" s="12"/>
    </row>
    <row r="257" spans="1:5" ht="18.75" customHeight="1">
      <c r="A257" s="37"/>
      <c r="B257" s="38" t="s">
        <v>66</v>
      </c>
      <c r="C257" s="143">
        <v>6000</v>
      </c>
      <c r="D257" s="15"/>
      <c r="E257" s="12"/>
    </row>
    <row r="258" spans="1:5" ht="18.75" customHeight="1">
      <c r="A258" s="37"/>
      <c r="B258" s="38" t="s">
        <v>67</v>
      </c>
      <c r="C258" s="143">
        <v>8000</v>
      </c>
      <c r="D258" s="15"/>
      <c r="E258" s="12"/>
    </row>
    <row r="259" spans="1:5" ht="18.75" customHeight="1">
      <c r="A259" s="37"/>
      <c r="B259" s="38" t="s">
        <v>57</v>
      </c>
      <c r="C259" s="143">
        <v>10000</v>
      </c>
      <c r="D259" s="15"/>
      <c r="E259" s="12"/>
    </row>
    <row r="260" spans="1:7" ht="18.75" customHeight="1">
      <c r="A260" s="37"/>
      <c r="B260" s="38" t="s">
        <v>287</v>
      </c>
      <c r="C260" s="143">
        <v>50000</v>
      </c>
      <c r="D260" s="15"/>
      <c r="E260" s="12"/>
      <c r="G260" s="12" t="s">
        <v>199</v>
      </c>
    </row>
    <row r="261" spans="1:5" ht="18.75" customHeight="1">
      <c r="A261" s="37"/>
      <c r="B261" s="38" t="s">
        <v>58</v>
      </c>
      <c r="C261" s="143">
        <v>80000</v>
      </c>
      <c r="D261" s="15"/>
      <c r="E261" s="50"/>
    </row>
    <row r="262" spans="1:5" ht="18.75" customHeight="1">
      <c r="A262" s="37"/>
      <c r="B262" s="38" t="s">
        <v>68</v>
      </c>
      <c r="C262" s="143">
        <v>10000</v>
      </c>
      <c r="D262" s="15"/>
      <c r="E262" s="12"/>
    </row>
    <row r="263" spans="1:5" ht="18.75" customHeight="1">
      <c r="A263" s="37"/>
      <c r="B263" s="38" t="s">
        <v>234</v>
      </c>
      <c r="C263" s="143">
        <v>4000</v>
      </c>
      <c r="D263" s="15"/>
      <c r="E263" s="12"/>
    </row>
    <row r="264" spans="1:5" ht="18.75" customHeight="1">
      <c r="A264" s="37"/>
      <c r="B264" s="38" t="s">
        <v>289</v>
      </c>
      <c r="C264" s="143">
        <v>0</v>
      </c>
      <c r="D264" s="15"/>
      <c r="E264" s="12"/>
    </row>
    <row r="265" spans="1:5" ht="18.75" customHeight="1">
      <c r="A265" s="37"/>
      <c r="B265" s="38" t="s">
        <v>156</v>
      </c>
      <c r="C265" s="143">
        <v>30000</v>
      </c>
      <c r="D265" s="15"/>
      <c r="E265" s="12"/>
    </row>
    <row r="266" spans="1:5" ht="18.75" customHeight="1">
      <c r="A266" s="37"/>
      <c r="B266" s="38" t="s">
        <v>157</v>
      </c>
      <c r="C266" s="143">
        <v>30000</v>
      </c>
      <c r="D266" s="15"/>
      <c r="E266" s="12"/>
    </row>
    <row r="267" spans="1:5" ht="18.75" customHeight="1">
      <c r="A267" s="37"/>
      <c r="B267" s="38" t="s">
        <v>158</v>
      </c>
      <c r="C267" s="143">
        <v>30000</v>
      </c>
      <c r="D267" s="15"/>
      <c r="E267" s="12"/>
    </row>
    <row r="268" spans="1:5" ht="18.75" customHeight="1" thickBot="1">
      <c r="A268" s="37"/>
      <c r="B268" s="38" t="s">
        <v>159</v>
      </c>
      <c r="C268" s="143">
        <v>30000</v>
      </c>
      <c r="D268" s="15"/>
      <c r="E268" s="12"/>
    </row>
    <row r="269" spans="1:5" ht="21" customHeight="1" thickBot="1" thickTop="1">
      <c r="A269" s="44" t="s">
        <v>129</v>
      </c>
      <c r="B269" s="32" t="s">
        <v>69</v>
      </c>
      <c r="C269" s="3">
        <f>SUM(C270:C281)</f>
        <v>2300000</v>
      </c>
      <c r="D269" s="46"/>
      <c r="E269" s="33">
        <f>SUM(C269)</f>
        <v>2300000</v>
      </c>
    </row>
    <row r="270" spans="1:5" ht="21" customHeight="1">
      <c r="A270" s="19"/>
      <c r="B270" s="80" t="s">
        <v>404</v>
      </c>
      <c r="C270" s="158">
        <v>140000</v>
      </c>
      <c r="D270" s="7"/>
      <c r="E270" s="33"/>
    </row>
    <row r="271" spans="1:5" ht="21" customHeight="1">
      <c r="A271" s="37"/>
      <c r="B271" s="81" t="s">
        <v>299</v>
      </c>
      <c r="C271" s="159">
        <v>40000</v>
      </c>
      <c r="D271" s="15"/>
      <c r="E271" s="33"/>
    </row>
    <row r="272" spans="1:5" ht="18.75" customHeight="1">
      <c r="A272" s="62"/>
      <c r="B272" s="11" t="s">
        <v>405</v>
      </c>
      <c r="C272" s="16">
        <v>1130000</v>
      </c>
      <c r="D272" s="16"/>
      <c r="E272" s="12"/>
    </row>
    <row r="273" spans="1:5" ht="18.75" customHeight="1">
      <c r="A273" s="37"/>
      <c r="B273" s="38" t="s">
        <v>406</v>
      </c>
      <c r="C273" s="15">
        <v>132000</v>
      </c>
      <c r="D273" s="15"/>
      <c r="E273" s="12"/>
    </row>
    <row r="274" spans="1:5" ht="18.75" customHeight="1">
      <c r="A274" s="37"/>
      <c r="B274" s="38" t="s">
        <v>407</v>
      </c>
      <c r="C274" s="15">
        <v>130000</v>
      </c>
      <c r="D274" s="15"/>
      <c r="E274" s="12"/>
    </row>
    <row r="275" spans="1:5" ht="18.75" customHeight="1">
      <c r="A275" s="37"/>
      <c r="B275" s="38" t="s">
        <v>171</v>
      </c>
      <c r="C275" s="15">
        <v>283000</v>
      </c>
      <c r="D275" s="15"/>
      <c r="E275" s="12"/>
    </row>
    <row r="276" spans="1:5" ht="18.75" customHeight="1">
      <c r="A276" s="37"/>
      <c r="B276" s="38" t="s">
        <v>51</v>
      </c>
      <c r="C276" s="15">
        <v>126000</v>
      </c>
      <c r="D276" s="15"/>
      <c r="E276" s="12"/>
    </row>
    <row r="277" spans="1:5" ht="18.75" customHeight="1">
      <c r="A277" s="37"/>
      <c r="B277" s="38" t="s">
        <v>70</v>
      </c>
      <c r="C277" s="15">
        <v>26000</v>
      </c>
      <c r="D277" s="15"/>
      <c r="E277" s="12"/>
    </row>
    <row r="278" spans="1:5" ht="18.75" customHeight="1">
      <c r="A278" s="62"/>
      <c r="B278" s="38" t="s">
        <v>71</v>
      </c>
      <c r="C278" s="15">
        <v>144000</v>
      </c>
      <c r="D278" s="16"/>
      <c r="E278" s="12"/>
    </row>
    <row r="279" spans="1:5" ht="18.75" customHeight="1">
      <c r="A279" s="37"/>
      <c r="B279" s="24" t="s">
        <v>171</v>
      </c>
      <c r="C279" s="18">
        <v>36000</v>
      </c>
      <c r="D279" s="15"/>
      <c r="E279" s="12"/>
    </row>
    <row r="280" spans="1:5" ht="18.75" customHeight="1">
      <c r="A280" s="37"/>
      <c r="B280" s="41" t="s">
        <v>51</v>
      </c>
      <c r="C280" s="15">
        <v>13000</v>
      </c>
      <c r="D280" s="15"/>
      <c r="E280" s="12"/>
    </row>
    <row r="281" spans="1:5" ht="18.75" customHeight="1" thickBot="1">
      <c r="A281" s="37"/>
      <c r="B281" s="12" t="s">
        <v>290</v>
      </c>
      <c r="C281" s="17">
        <v>100000</v>
      </c>
      <c r="D281" s="15"/>
      <c r="E281" s="12"/>
    </row>
    <row r="282" spans="1:5" ht="21" customHeight="1" thickBot="1" thickTop="1">
      <c r="A282" s="44" t="s">
        <v>130</v>
      </c>
      <c r="B282" s="32" t="s">
        <v>72</v>
      </c>
      <c r="C282" s="4">
        <f>SUM(C283:C338)</f>
        <v>53098000</v>
      </c>
      <c r="D282" s="46"/>
      <c r="E282" s="33">
        <f>SUM(C282)</f>
        <v>53098000</v>
      </c>
    </row>
    <row r="283" spans="1:5" ht="18.75" customHeight="1">
      <c r="A283" s="91"/>
      <c r="B283" s="24" t="s">
        <v>172</v>
      </c>
      <c r="C283" s="149">
        <v>28273000</v>
      </c>
      <c r="D283" s="92"/>
      <c r="E283" s="50"/>
    </row>
    <row r="284" spans="1:5" ht="18.75" customHeight="1">
      <c r="A284" s="37"/>
      <c r="B284" s="38" t="s">
        <v>408</v>
      </c>
      <c r="C284" s="143">
        <v>1780000</v>
      </c>
      <c r="D284" s="15"/>
      <c r="E284" s="50"/>
    </row>
    <row r="285" spans="1:5" ht="18.75" customHeight="1">
      <c r="A285" s="37"/>
      <c r="B285" s="38" t="s">
        <v>409</v>
      </c>
      <c r="C285" s="143">
        <v>50000</v>
      </c>
      <c r="D285" s="15"/>
      <c r="E285" s="12"/>
    </row>
    <row r="286" spans="1:5" ht="18.75" customHeight="1">
      <c r="A286" s="37"/>
      <c r="B286" s="38" t="s">
        <v>410</v>
      </c>
      <c r="C286" s="143">
        <v>388000</v>
      </c>
      <c r="D286" s="15"/>
      <c r="E286" s="12"/>
    </row>
    <row r="287" spans="1:5" ht="18.75" customHeight="1">
      <c r="A287" s="37"/>
      <c r="B287" s="38" t="s">
        <v>173</v>
      </c>
      <c r="C287" s="143">
        <v>285000</v>
      </c>
      <c r="D287" s="15"/>
      <c r="E287" s="12"/>
    </row>
    <row r="288" spans="1:5" ht="18.75" customHeight="1">
      <c r="A288" s="37"/>
      <c r="B288" s="38" t="s">
        <v>174</v>
      </c>
      <c r="C288" s="143">
        <v>38000</v>
      </c>
      <c r="D288" s="15"/>
      <c r="E288" s="12"/>
    </row>
    <row r="289" spans="1:5" ht="18.75" customHeight="1">
      <c r="A289" s="93"/>
      <c r="B289" s="38" t="s">
        <v>180</v>
      </c>
      <c r="C289" s="143">
        <v>7070000</v>
      </c>
      <c r="D289" s="94"/>
      <c r="E289" s="50"/>
    </row>
    <row r="290" spans="1:5" ht="18.75" customHeight="1">
      <c r="A290" s="37"/>
      <c r="B290" s="38" t="s">
        <v>181</v>
      </c>
      <c r="C290" s="143">
        <v>445000</v>
      </c>
      <c r="D290" s="15"/>
      <c r="E290" s="50"/>
    </row>
    <row r="291" spans="1:5" ht="18.75" customHeight="1">
      <c r="A291" s="37"/>
      <c r="B291" s="38" t="s">
        <v>182</v>
      </c>
      <c r="C291" s="143">
        <v>13000</v>
      </c>
      <c r="D291" s="15"/>
      <c r="E291" s="12"/>
    </row>
    <row r="292" spans="1:5" ht="18.75" customHeight="1">
      <c r="A292" s="37"/>
      <c r="B292" s="38" t="s">
        <v>183</v>
      </c>
      <c r="C292" s="143">
        <v>98000</v>
      </c>
      <c r="D292" s="15"/>
      <c r="E292" s="12"/>
    </row>
    <row r="293" spans="1:5" ht="18.75" customHeight="1">
      <c r="A293" s="37"/>
      <c r="B293" s="38" t="s">
        <v>300</v>
      </c>
      <c r="C293" s="149">
        <v>47000</v>
      </c>
      <c r="D293" s="15"/>
      <c r="E293" s="12"/>
    </row>
    <row r="294" spans="1:5" ht="18.75" customHeight="1">
      <c r="A294" s="93"/>
      <c r="B294" s="38" t="s">
        <v>175</v>
      </c>
      <c r="C294" s="143">
        <v>2548000</v>
      </c>
      <c r="D294" s="94"/>
      <c r="E294" s="50"/>
    </row>
    <row r="295" spans="1:5" ht="18.75" customHeight="1">
      <c r="A295" s="37"/>
      <c r="B295" s="38" t="s">
        <v>176</v>
      </c>
      <c r="C295" s="143">
        <v>160000</v>
      </c>
      <c r="D295" s="15"/>
      <c r="E295" s="50"/>
    </row>
    <row r="296" spans="1:5" ht="18.75" customHeight="1">
      <c r="A296" s="37"/>
      <c r="B296" s="38" t="s">
        <v>177</v>
      </c>
      <c r="C296" s="143">
        <v>5000</v>
      </c>
      <c r="D296" s="15"/>
      <c r="E296" s="12"/>
    </row>
    <row r="297" spans="1:5" ht="18.75" customHeight="1">
      <c r="A297" s="37"/>
      <c r="B297" s="38" t="s">
        <v>178</v>
      </c>
      <c r="C297" s="143">
        <v>36000</v>
      </c>
      <c r="D297" s="15"/>
      <c r="E297" s="12"/>
    </row>
    <row r="298" spans="1:5" ht="18.75" customHeight="1">
      <c r="A298" s="37"/>
      <c r="B298" s="38" t="s">
        <v>301</v>
      </c>
      <c r="C298" s="143">
        <v>17000</v>
      </c>
      <c r="D298" s="15"/>
      <c r="E298" s="12"/>
    </row>
    <row r="299" spans="1:5" ht="18.75" customHeight="1">
      <c r="A299" s="37"/>
      <c r="B299" s="38" t="s">
        <v>73</v>
      </c>
      <c r="C299" s="143">
        <v>145000</v>
      </c>
      <c r="D299" s="15"/>
      <c r="E299" s="12"/>
    </row>
    <row r="300" spans="1:5" ht="18.75" customHeight="1">
      <c r="A300" s="37"/>
      <c r="B300" s="38" t="s">
        <v>200</v>
      </c>
      <c r="C300" s="143">
        <v>40000</v>
      </c>
      <c r="D300" s="15"/>
      <c r="E300" s="12"/>
    </row>
    <row r="301" spans="1:5" ht="18.75" customHeight="1">
      <c r="A301" s="37"/>
      <c r="B301" s="38" t="s">
        <v>293</v>
      </c>
      <c r="C301" s="143">
        <v>25000</v>
      </c>
      <c r="D301" s="15"/>
      <c r="E301" s="12"/>
    </row>
    <row r="302" spans="1:5" ht="18.75" customHeight="1">
      <c r="A302" s="37"/>
      <c r="B302" s="38" t="s">
        <v>52</v>
      </c>
      <c r="C302" s="143">
        <v>40000</v>
      </c>
      <c r="D302" s="15"/>
      <c r="E302" s="12"/>
    </row>
    <row r="303" spans="1:5" ht="18.75" customHeight="1">
      <c r="A303" s="37"/>
      <c r="B303" s="38" t="s">
        <v>60</v>
      </c>
      <c r="C303" s="143">
        <v>150000</v>
      </c>
      <c r="D303" s="15"/>
      <c r="E303" s="12"/>
    </row>
    <row r="304" spans="1:5" ht="18.75" customHeight="1">
      <c r="A304" s="37"/>
      <c r="B304" s="38" t="s">
        <v>5</v>
      </c>
      <c r="C304" s="143">
        <v>505000</v>
      </c>
      <c r="D304" s="15"/>
      <c r="E304" s="12"/>
    </row>
    <row r="305" spans="1:5" ht="18.75" customHeight="1">
      <c r="A305" s="37"/>
      <c r="B305" s="38" t="s">
        <v>54</v>
      </c>
      <c r="C305" s="143">
        <v>900000</v>
      </c>
      <c r="D305" s="15"/>
      <c r="E305" s="12"/>
    </row>
    <row r="306" spans="1:5" ht="18.75" customHeight="1">
      <c r="A306" s="37"/>
      <c r="B306" s="38" t="s">
        <v>61</v>
      </c>
      <c r="C306" s="143">
        <v>150000</v>
      </c>
      <c r="D306" s="15"/>
      <c r="E306" s="12"/>
    </row>
    <row r="307" spans="1:5" ht="18.75" customHeight="1">
      <c r="A307" s="37"/>
      <c r="B307" s="38" t="s">
        <v>62</v>
      </c>
      <c r="C307" s="143">
        <v>610000</v>
      </c>
      <c r="D307" s="15"/>
      <c r="E307" s="12"/>
    </row>
    <row r="308" spans="1:5" ht="18.75" customHeight="1">
      <c r="A308" s="37"/>
      <c r="B308" s="38" t="s">
        <v>63</v>
      </c>
      <c r="C308" s="143">
        <v>995000</v>
      </c>
      <c r="D308" s="15"/>
      <c r="E308" s="12"/>
    </row>
    <row r="309" spans="1:5" ht="18.75" customHeight="1">
      <c r="A309" s="37"/>
      <c r="B309" s="38" t="s">
        <v>64</v>
      </c>
      <c r="C309" s="143">
        <v>260000</v>
      </c>
      <c r="D309" s="15"/>
      <c r="E309" s="12"/>
    </row>
    <row r="310" spans="1:5" ht="18.75" customHeight="1">
      <c r="A310" s="37"/>
      <c r="B310" s="38" t="s">
        <v>65</v>
      </c>
      <c r="C310" s="143">
        <v>700000</v>
      </c>
      <c r="D310" s="15"/>
      <c r="E310" s="12"/>
    </row>
    <row r="311" spans="1:5" ht="18.75" customHeight="1">
      <c r="A311" s="37"/>
      <c r="B311" s="38" t="s">
        <v>66</v>
      </c>
      <c r="C311" s="143">
        <v>600000</v>
      </c>
      <c r="D311" s="15"/>
      <c r="E311" s="12"/>
    </row>
    <row r="312" spans="1:5" ht="18.75" customHeight="1">
      <c r="A312" s="37"/>
      <c r="B312" s="38" t="s">
        <v>294</v>
      </c>
      <c r="C312" s="143">
        <v>450000</v>
      </c>
      <c r="D312" s="15"/>
      <c r="E312" s="12"/>
    </row>
    <row r="313" spans="1:5" ht="18.75" customHeight="1">
      <c r="A313" s="37"/>
      <c r="B313" s="38" t="s">
        <v>74</v>
      </c>
      <c r="C313" s="143">
        <v>350000</v>
      </c>
      <c r="D313" s="15"/>
      <c r="E313" s="12"/>
    </row>
    <row r="314" spans="1:5" ht="18.75" customHeight="1">
      <c r="A314" s="37"/>
      <c r="B314" s="38" t="s">
        <v>57</v>
      </c>
      <c r="C314" s="143">
        <v>500000</v>
      </c>
      <c r="D314" s="15"/>
      <c r="E314" s="12"/>
    </row>
    <row r="315" spans="1:5" ht="18.75" customHeight="1">
      <c r="A315" s="37"/>
      <c r="B315" s="38" t="s">
        <v>287</v>
      </c>
      <c r="C315" s="143">
        <v>2478000</v>
      </c>
      <c r="D315" s="15"/>
      <c r="E315" s="12"/>
    </row>
    <row r="316" spans="1:5" ht="18.75" customHeight="1">
      <c r="A316" s="37"/>
      <c r="B316" s="38" t="s">
        <v>58</v>
      </c>
      <c r="C316" s="143">
        <v>500000</v>
      </c>
      <c r="D316" s="15"/>
      <c r="E316" s="12"/>
    </row>
    <row r="317" spans="1:5" ht="18.75" customHeight="1">
      <c r="A317" s="37"/>
      <c r="B317" s="38" t="s">
        <v>75</v>
      </c>
      <c r="C317" s="143">
        <v>250000</v>
      </c>
      <c r="D317" s="15"/>
      <c r="E317" s="12"/>
    </row>
    <row r="318" spans="1:5" ht="18.75" customHeight="1">
      <c r="A318" s="37"/>
      <c r="B318" s="38" t="s">
        <v>68</v>
      </c>
      <c r="C318" s="143">
        <v>90000</v>
      </c>
      <c r="D318" s="15"/>
      <c r="E318" s="12"/>
    </row>
    <row r="319" spans="1:5" ht="18.75" customHeight="1">
      <c r="A319" s="62"/>
      <c r="B319" s="11" t="s">
        <v>76</v>
      </c>
      <c r="C319" s="147">
        <v>100000</v>
      </c>
      <c r="D319" s="16"/>
      <c r="E319" s="12"/>
    </row>
    <row r="320" spans="1:5" ht="18.75" customHeight="1">
      <c r="A320" s="37"/>
      <c r="B320" s="38" t="s">
        <v>77</v>
      </c>
      <c r="C320" s="143">
        <v>50000</v>
      </c>
      <c r="D320" s="15"/>
      <c r="E320" s="12"/>
    </row>
    <row r="321" spans="1:5" ht="18.75" customHeight="1">
      <c r="A321" s="37"/>
      <c r="B321" s="38" t="s">
        <v>225</v>
      </c>
      <c r="C321" s="143">
        <v>50000</v>
      </c>
      <c r="D321" s="15"/>
      <c r="E321" s="12"/>
    </row>
    <row r="322" spans="1:5" ht="18.75" customHeight="1">
      <c r="A322" s="37"/>
      <c r="B322" s="38" t="s">
        <v>78</v>
      </c>
      <c r="C322" s="143">
        <v>25000</v>
      </c>
      <c r="D322" s="15"/>
      <c r="E322" s="12"/>
    </row>
    <row r="323" spans="1:5" ht="18.75" customHeight="1">
      <c r="A323" s="37"/>
      <c r="B323" s="38" t="s">
        <v>79</v>
      </c>
      <c r="C323" s="15">
        <v>30000</v>
      </c>
      <c r="D323" s="15"/>
      <c r="E323" s="12"/>
    </row>
    <row r="324" spans="1:5" ht="18.75" customHeight="1">
      <c r="A324" s="37"/>
      <c r="B324" s="38" t="s">
        <v>160</v>
      </c>
      <c r="C324" s="149">
        <v>15000</v>
      </c>
      <c r="D324" s="15"/>
      <c r="E324" s="12"/>
    </row>
    <row r="325" spans="1:5" ht="18.75" customHeight="1">
      <c r="A325" s="37"/>
      <c r="B325" s="38" t="s">
        <v>161</v>
      </c>
      <c r="C325" s="143">
        <v>10000</v>
      </c>
      <c r="D325" s="15"/>
      <c r="E325" s="12"/>
    </row>
    <row r="326" spans="1:5" ht="18.75" customHeight="1">
      <c r="A326" s="37"/>
      <c r="B326" s="38" t="s">
        <v>162</v>
      </c>
      <c r="C326" s="143">
        <v>20000</v>
      </c>
      <c r="D326" s="15"/>
      <c r="E326" s="12"/>
    </row>
    <row r="327" spans="1:5" ht="18.75" customHeight="1">
      <c r="A327" s="37"/>
      <c r="B327" s="38" t="s">
        <v>163</v>
      </c>
      <c r="C327" s="143">
        <v>10000</v>
      </c>
      <c r="D327" s="15"/>
      <c r="E327" s="12"/>
    </row>
    <row r="328" spans="1:5" ht="18.75" customHeight="1">
      <c r="A328" s="37"/>
      <c r="B328" s="38" t="s">
        <v>291</v>
      </c>
      <c r="C328" s="143">
        <v>15000</v>
      </c>
      <c r="D328" s="15"/>
      <c r="E328" s="12"/>
    </row>
    <row r="329" spans="1:5" ht="18.75" customHeight="1">
      <c r="A329" s="37"/>
      <c r="B329" s="38" t="s">
        <v>326</v>
      </c>
      <c r="C329" s="143">
        <v>15000</v>
      </c>
      <c r="D329" s="15"/>
      <c r="E329" s="12"/>
    </row>
    <row r="330" spans="1:5" ht="18.75" customHeight="1">
      <c r="A330" s="37"/>
      <c r="B330" s="38" t="s">
        <v>327</v>
      </c>
      <c r="C330" s="143">
        <v>50000</v>
      </c>
      <c r="D330" s="15"/>
      <c r="E330" s="12"/>
    </row>
    <row r="331" spans="1:5" ht="18.75" customHeight="1">
      <c r="A331" s="37"/>
      <c r="B331" s="38" t="s">
        <v>292</v>
      </c>
      <c r="C331" s="143">
        <v>5000</v>
      </c>
      <c r="D331" s="15"/>
      <c r="E331" s="12"/>
    </row>
    <row r="332" spans="1:5" ht="18.75" customHeight="1">
      <c r="A332" s="37"/>
      <c r="B332" s="38" t="s">
        <v>226</v>
      </c>
      <c r="C332" s="143">
        <v>1077000</v>
      </c>
      <c r="D332" s="15"/>
      <c r="E332" s="12"/>
    </row>
    <row r="333" spans="1:5" ht="18.75" customHeight="1">
      <c r="A333" s="37"/>
      <c r="B333" s="38" t="s">
        <v>139</v>
      </c>
      <c r="C333" s="143">
        <v>70000</v>
      </c>
      <c r="D333" s="15"/>
      <c r="E333" s="12"/>
    </row>
    <row r="334" spans="1:5" ht="18.75" customHeight="1">
      <c r="A334" s="39"/>
      <c r="B334" s="78" t="s">
        <v>236</v>
      </c>
      <c r="C334" s="157">
        <v>135000</v>
      </c>
      <c r="D334" s="40"/>
      <c r="E334" s="12"/>
    </row>
    <row r="335" spans="1:5" ht="18.75" customHeight="1">
      <c r="A335" s="39"/>
      <c r="B335" s="120" t="s">
        <v>328</v>
      </c>
      <c r="C335" s="157">
        <v>50000</v>
      </c>
      <c r="D335" s="40"/>
      <c r="E335" s="12"/>
    </row>
    <row r="336" spans="1:5" ht="18.75" customHeight="1">
      <c r="A336" s="39"/>
      <c r="B336" s="120" t="s">
        <v>329</v>
      </c>
      <c r="C336" s="157">
        <v>100000</v>
      </c>
      <c r="D336" s="40"/>
      <c r="E336" s="12"/>
    </row>
    <row r="337" spans="1:5" ht="18.75" customHeight="1">
      <c r="A337" s="39"/>
      <c r="B337" s="120" t="s">
        <v>296</v>
      </c>
      <c r="C337" s="157">
        <v>250000</v>
      </c>
      <c r="D337" s="40"/>
      <c r="E337" s="12"/>
    </row>
    <row r="338" spans="1:5" ht="18.75" customHeight="1" thickBot="1">
      <c r="A338" s="42"/>
      <c r="B338" s="43" t="s">
        <v>297</v>
      </c>
      <c r="C338" s="148">
        <v>30000</v>
      </c>
      <c r="D338" s="17"/>
      <c r="E338" s="12"/>
    </row>
    <row r="339" spans="1:5" ht="21" customHeight="1" thickBot="1" thickTop="1">
      <c r="A339" s="53" t="s">
        <v>131</v>
      </c>
      <c r="B339" s="45" t="s">
        <v>154</v>
      </c>
      <c r="C339" s="4">
        <f>SUM(C340)</f>
        <v>100000</v>
      </c>
      <c r="D339" s="54"/>
      <c r="E339" s="33">
        <f>SUM(C339)</f>
        <v>100000</v>
      </c>
    </row>
    <row r="340" spans="1:4" s="67" customFormat="1" ht="18.75" customHeight="1" thickBot="1">
      <c r="A340" s="87"/>
      <c r="B340" s="88" t="s">
        <v>55</v>
      </c>
      <c r="C340" s="161">
        <v>100000</v>
      </c>
      <c r="D340" s="89"/>
    </row>
    <row r="341" spans="1:5" ht="21" customHeight="1" thickBot="1" thickTop="1">
      <c r="A341" s="53" t="s">
        <v>132</v>
      </c>
      <c r="B341" s="45" t="s">
        <v>80</v>
      </c>
      <c r="C341" s="4">
        <f>SUM(C342)</f>
        <v>1000000</v>
      </c>
      <c r="D341" s="54"/>
      <c r="E341" s="33">
        <f>SUM(C341)</f>
        <v>1000000</v>
      </c>
    </row>
    <row r="342" spans="1:5" ht="18.75" customHeight="1" thickBot="1">
      <c r="A342" s="62"/>
      <c r="B342" s="11" t="s">
        <v>210</v>
      </c>
      <c r="C342" s="147">
        <v>1000000</v>
      </c>
      <c r="D342" s="16"/>
      <c r="E342" s="12"/>
    </row>
    <row r="343" spans="1:5" ht="21" customHeight="1" thickBot="1" thickTop="1">
      <c r="A343" s="44" t="s">
        <v>133</v>
      </c>
      <c r="B343" s="32" t="s">
        <v>81</v>
      </c>
      <c r="C343" s="3">
        <f>SUM(C344:C344)</f>
        <v>1500000</v>
      </c>
      <c r="D343" s="46"/>
      <c r="E343" s="33">
        <f>SUM(C343)</f>
        <v>1500000</v>
      </c>
    </row>
    <row r="344" spans="1:4" s="67" customFormat="1" ht="18.75" customHeight="1" thickBot="1">
      <c r="A344" s="87"/>
      <c r="B344" s="88" t="s">
        <v>206</v>
      </c>
      <c r="C344" s="161">
        <v>1500000</v>
      </c>
      <c r="D344" s="89"/>
    </row>
    <row r="345" spans="1:5" ht="21" customHeight="1" thickBot="1" thickTop="1">
      <c r="A345" s="44" t="s">
        <v>134</v>
      </c>
      <c r="B345" s="32" t="s">
        <v>82</v>
      </c>
      <c r="C345" s="3">
        <f>SUM(C346:C353)</f>
        <v>8405000</v>
      </c>
      <c r="D345" s="46"/>
      <c r="E345" s="33">
        <f>SUM(C345)</f>
        <v>8405000</v>
      </c>
    </row>
    <row r="346" spans="1:5" ht="18.75" customHeight="1">
      <c r="A346" s="19"/>
      <c r="B346" s="36" t="s">
        <v>322</v>
      </c>
      <c r="C346" s="146">
        <v>2975000</v>
      </c>
      <c r="D346" s="7"/>
      <c r="E346" s="12"/>
    </row>
    <row r="347" spans="1:5" ht="18.75" customHeight="1">
      <c r="A347" s="63"/>
      <c r="B347" s="24" t="s">
        <v>232</v>
      </c>
      <c r="C347" s="149">
        <v>100000</v>
      </c>
      <c r="D347" s="18"/>
      <c r="E347" s="12"/>
    </row>
    <row r="348" spans="1:5" ht="18.75" customHeight="1">
      <c r="A348" s="63"/>
      <c r="B348" s="24" t="s">
        <v>266</v>
      </c>
      <c r="C348" s="149">
        <v>200000</v>
      </c>
      <c r="D348" s="18"/>
      <c r="E348" s="12"/>
    </row>
    <row r="349" spans="1:5" ht="18.75" customHeight="1">
      <c r="A349" s="37"/>
      <c r="B349" s="38" t="s">
        <v>145</v>
      </c>
      <c r="C349" s="143">
        <v>1100000</v>
      </c>
      <c r="D349" s="15"/>
      <c r="E349" s="12"/>
    </row>
    <row r="350" spans="1:5" ht="18.75" customHeight="1">
      <c r="A350" s="37"/>
      <c r="B350" s="38" t="s">
        <v>147</v>
      </c>
      <c r="C350" s="143">
        <v>1370000</v>
      </c>
      <c r="D350" s="15"/>
      <c r="E350" s="12"/>
    </row>
    <row r="351" spans="1:5" ht="18.75" customHeight="1">
      <c r="A351" s="37"/>
      <c r="B351" s="38" t="s">
        <v>148</v>
      </c>
      <c r="C351" s="143">
        <v>1870000</v>
      </c>
      <c r="D351" s="15"/>
      <c r="E351" s="12"/>
    </row>
    <row r="352" spans="1:5" ht="18.75" customHeight="1">
      <c r="A352" s="37"/>
      <c r="B352" s="120" t="s">
        <v>167</v>
      </c>
      <c r="C352" s="143">
        <v>740000</v>
      </c>
      <c r="D352" s="15"/>
      <c r="E352" s="12"/>
    </row>
    <row r="353" spans="1:5" ht="18.75" customHeight="1" thickBot="1">
      <c r="A353" s="125"/>
      <c r="B353" s="139" t="s">
        <v>168</v>
      </c>
      <c r="C353" s="163">
        <v>50000</v>
      </c>
      <c r="D353" s="126"/>
      <c r="E353" s="12"/>
    </row>
    <row r="354" spans="1:5" ht="21" customHeight="1" thickBot="1">
      <c r="A354" s="53"/>
      <c r="B354" s="45" t="s">
        <v>83</v>
      </c>
      <c r="C354" s="4">
        <v>245998000</v>
      </c>
      <c r="D354" s="54"/>
      <c r="E354" s="33">
        <f>SUM(E3:E353)</f>
        <v>245998000</v>
      </c>
    </row>
    <row r="355" spans="1:4" ht="18.75" customHeight="1">
      <c r="A355" s="82"/>
      <c r="B355" s="95"/>
      <c r="C355" s="10"/>
      <c r="D355" s="84"/>
    </row>
    <row r="356" spans="1:4" ht="18.75" customHeight="1" thickBot="1">
      <c r="A356" s="82"/>
      <c r="B356" s="95"/>
      <c r="C356" s="10"/>
      <c r="D356" s="84"/>
    </row>
    <row r="357" spans="1:4" ht="18.75" customHeight="1" thickBot="1">
      <c r="A357" s="96" t="s">
        <v>212</v>
      </c>
      <c r="B357" s="97" t="s">
        <v>84</v>
      </c>
      <c r="C357" s="8" t="s">
        <v>323</v>
      </c>
      <c r="D357" s="98"/>
    </row>
    <row r="358" spans="1:4" ht="18.75" customHeight="1" thickBot="1">
      <c r="A358" s="99">
        <v>8123</v>
      </c>
      <c r="B358" s="97" t="s">
        <v>211</v>
      </c>
      <c r="C358" s="8">
        <f>SUM(C359)</f>
        <v>82000000</v>
      </c>
      <c r="D358" s="98"/>
    </row>
    <row r="359" spans="1:5" ht="18.75" customHeight="1" thickBot="1">
      <c r="A359" s="130"/>
      <c r="B359" s="131" t="s">
        <v>324</v>
      </c>
      <c r="C359" s="128">
        <v>82000000</v>
      </c>
      <c r="D359" s="100"/>
      <c r="E359" s="67"/>
    </row>
    <row r="360" spans="1:5" ht="18.75" customHeight="1" thickBot="1">
      <c r="A360" s="99">
        <v>8124</v>
      </c>
      <c r="B360" s="97" t="s">
        <v>137</v>
      </c>
      <c r="C360" s="101">
        <f>SUM(C361:C361)</f>
        <v>7080000</v>
      </c>
      <c r="D360" s="98"/>
      <c r="E360" s="33"/>
    </row>
    <row r="361" spans="1:5" ht="18.75" customHeight="1" thickBot="1">
      <c r="A361" s="132"/>
      <c r="B361" s="133" t="s">
        <v>282</v>
      </c>
      <c r="C361" s="129">
        <v>7080000</v>
      </c>
      <c r="D361" s="134"/>
      <c r="E361" s="50"/>
    </row>
    <row r="362" spans="1:4" ht="18.75" customHeight="1" thickBot="1">
      <c r="A362" s="102"/>
      <c r="B362" s="97" t="s">
        <v>85</v>
      </c>
      <c r="C362" s="101">
        <f>SUM(C358-C360)</f>
        <v>74920000</v>
      </c>
      <c r="D362" s="103"/>
    </row>
    <row r="363" spans="2:4" ht="18.75" customHeight="1">
      <c r="B363" s="105"/>
      <c r="C363" s="13"/>
      <c r="D363" s="106"/>
    </row>
    <row r="364" spans="2:4" ht="18.75" customHeight="1">
      <c r="B364" s="105"/>
      <c r="C364" s="11"/>
      <c r="D364" s="106"/>
    </row>
    <row r="365" spans="2:4" ht="18.75" customHeight="1">
      <c r="B365" s="105"/>
      <c r="C365" s="11"/>
      <c r="D365" s="106"/>
    </row>
    <row r="366" spans="2:3" ht="18.75" customHeight="1" hidden="1">
      <c r="B366" s="112" t="s">
        <v>230</v>
      </c>
      <c r="C366" s="111">
        <f>SUM(C367:C383)</f>
        <v>245998000</v>
      </c>
    </row>
    <row r="367" spans="2:3" ht="18.75" customHeight="1" hidden="1">
      <c r="B367" s="113" t="s">
        <v>231</v>
      </c>
      <c r="C367" s="111">
        <f>SUM(C38:C38,C121,C141,C168,C340,C342,C344:C344,C346:C348,C353)</f>
        <v>15983000</v>
      </c>
    </row>
    <row r="368" spans="2:3" ht="18.75" customHeight="1" hidden="1">
      <c r="B368" s="113" t="s">
        <v>279</v>
      </c>
      <c r="C368" s="111">
        <f>SUM(C5:C7,C118:C119,C131,C134,C133,C147,C149,C160:C161,C167,C224:C225,C230:C242,C244,C249:C268,C281,C299:C338)</f>
        <v>17937000</v>
      </c>
    </row>
    <row r="369" spans="2:3" ht="18.75" customHeight="1" hidden="1">
      <c r="B369" s="110" t="s">
        <v>237</v>
      </c>
      <c r="C369" s="111">
        <f>SUM(C4:C4,C17:C20,C112:C114,C227:C229,C246:C248,C270:C280,C283:C298)</f>
        <v>47444000</v>
      </c>
    </row>
    <row r="370" spans="2:3" ht="18.75" customHeight="1" hidden="1">
      <c r="B370" s="110" t="s">
        <v>238</v>
      </c>
      <c r="C370" s="111">
        <f>SUM(C24,C26:C27,C29,C31:C32)</f>
        <v>1745000</v>
      </c>
    </row>
    <row r="371" spans="2:3" ht="18.75" customHeight="1" hidden="1">
      <c r="B371" s="110" t="s">
        <v>239</v>
      </c>
      <c r="C371" s="111">
        <f>SUM(C21)</f>
        <v>300000</v>
      </c>
    </row>
    <row r="372" spans="1:5" ht="18.75" customHeight="1" hidden="1">
      <c r="A372" s="12"/>
      <c r="B372" s="110" t="s">
        <v>240</v>
      </c>
      <c r="C372" s="111">
        <f>SUM(C162:C166)</f>
        <v>811000</v>
      </c>
      <c r="D372" s="12"/>
      <c r="E372" s="12"/>
    </row>
    <row r="373" spans="1:5" ht="18.75" customHeight="1" hidden="1">
      <c r="A373" s="12"/>
      <c r="B373" s="110" t="s">
        <v>241</v>
      </c>
      <c r="C373" s="111">
        <f>SUM(C8:C9,C11,C13:C13,C15,C34:C36,C40,C42,C137:C138,C153:C154,C157:C159,C170,C173:C176,C180,C182:C183,C185,C187,C191:C193,C199,C201,)</f>
        <v>7211000</v>
      </c>
      <c r="D373" s="12"/>
      <c r="E373" s="12"/>
    </row>
    <row r="374" spans="1:5" ht="18.75" customHeight="1" hidden="1">
      <c r="A374" s="12"/>
      <c r="B374" s="110" t="s">
        <v>244</v>
      </c>
      <c r="C374" s="111">
        <f>SUM(C203,C205:C207,C209,C211,C214,C216,C218:C220,C222:C222)</f>
        <v>2030000</v>
      </c>
      <c r="D374" s="12"/>
      <c r="E374" s="12"/>
    </row>
    <row r="375" spans="1:5" ht="18.75" customHeight="1" hidden="1">
      <c r="A375" s="12"/>
      <c r="B375" s="110" t="s">
        <v>247</v>
      </c>
      <c r="C375" s="111">
        <f>SUM(C43,C65,C90,C94,C140,C142)</f>
        <v>22140000</v>
      </c>
      <c r="D375" s="12"/>
      <c r="E375" s="12"/>
    </row>
    <row r="376" spans="1:5" ht="18.75" customHeight="1" hidden="1">
      <c r="A376" s="12"/>
      <c r="B376" s="113" t="s">
        <v>258</v>
      </c>
      <c r="C376" s="111">
        <f>SUM(C105:C105,C107:C111,C125:C129,C132)</f>
        <v>900000</v>
      </c>
      <c r="D376" s="12"/>
      <c r="E376" s="12"/>
    </row>
    <row r="377" spans="1:5" ht="18.75" customHeight="1" hidden="1">
      <c r="A377" s="12"/>
      <c r="B377" s="110" t="s">
        <v>259</v>
      </c>
      <c r="C377" s="111">
        <f>SUM(C212)</f>
        <v>5204000</v>
      </c>
      <c r="D377" s="12"/>
      <c r="E377" s="12"/>
    </row>
    <row r="378" spans="1:5" ht="18.75" customHeight="1" hidden="1">
      <c r="A378" s="12"/>
      <c r="B378" s="113" t="s">
        <v>260</v>
      </c>
      <c r="C378" s="111">
        <f>SUM(C98:C101)</f>
        <v>3007000</v>
      </c>
      <c r="D378" s="12"/>
      <c r="E378" s="12"/>
    </row>
    <row r="379" spans="1:5" ht="18.75" customHeight="1" hidden="1">
      <c r="A379" s="12"/>
      <c r="B379" s="113" t="s">
        <v>261</v>
      </c>
      <c r="C379" s="111">
        <f>SUM(C103)</f>
        <v>3565000</v>
      </c>
      <c r="D379" s="12"/>
      <c r="E379" s="12"/>
    </row>
    <row r="380" spans="1:5" ht="18.75" customHeight="1" hidden="1">
      <c r="A380" s="12"/>
      <c r="B380" s="110" t="s">
        <v>262</v>
      </c>
      <c r="C380" s="111">
        <f>SUM(C123:C124)</f>
        <v>6321000</v>
      </c>
      <c r="D380" s="12"/>
      <c r="E380" s="12"/>
    </row>
    <row r="381" spans="1:5" ht="18.75" customHeight="1" hidden="1">
      <c r="A381" s="12"/>
      <c r="B381" s="113" t="s">
        <v>264</v>
      </c>
      <c r="C381" s="111">
        <f>SUM(C23,C136,C145,C150,C152,C156,C171,C178,C189:C190)</f>
        <v>23200000</v>
      </c>
      <c r="D381" s="12"/>
      <c r="E381" s="12"/>
    </row>
    <row r="382" spans="1:5" ht="18.75" customHeight="1" hidden="1">
      <c r="A382" s="12"/>
      <c r="B382" s="113" t="s">
        <v>391</v>
      </c>
      <c r="C382" s="111">
        <f>SUM(C194:C197,C349:C352)</f>
        <v>5200000</v>
      </c>
      <c r="D382" s="12"/>
      <c r="E382" s="12"/>
    </row>
    <row r="383" spans="1:5" ht="18.75" customHeight="1" hidden="1">
      <c r="A383" s="12"/>
      <c r="B383" s="113" t="s">
        <v>265</v>
      </c>
      <c r="C383" s="111">
        <f>SUM(C116,C122)</f>
        <v>83000000</v>
      </c>
      <c r="D383" s="12"/>
      <c r="E383" s="12"/>
    </row>
    <row r="384" spans="1:5" ht="18.75" customHeight="1" hidden="1">
      <c r="A384" s="12"/>
      <c r="B384" s="113"/>
      <c r="C384" s="110"/>
      <c r="D384" s="12"/>
      <c r="E384" s="12"/>
    </row>
    <row r="385" spans="1:5" ht="18.75" customHeight="1" hidden="1">
      <c r="A385" s="12"/>
      <c r="B385" s="113" t="s">
        <v>390</v>
      </c>
      <c r="C385" s="113">
        <f>SUM(D376)</f>
        <v>0</v>
      </c>
      <c r="D385" s="12"/>
      <c r="E385" s="12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7" manualBreakCount="7">
    <brk id="58" max="255" man="1"/>
    <brk id="116" max="255" man="1"/>
    <brk id="174" max="255" man="1"/>
    <brk id="232" max="255" man="1"/>
    <brk id="290" max="255" man="1"/>
    <brk id="348" max="255" man="1"/>
    <brk id="3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2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10.00390625" style="0" customWidth="1"/>
    <col min="2" max="2" width="64.875" style="0" customWidth="1"/>
    <col min="3" max="3" width="17.25390625" style="0" bestFit="1" customWidth="1"/>
    <col min="4" max="4" width="13.375" style="0" bestFit="1" customWidth="1"/>
  </cols>
  <sheetData>
    <row r="1" spans="1:4" ht="19.5" thickBot="1">
      <c r="A1" s="25"/>
      <c r="B1" s="9" t="s">
        <v>320</v>
      </c>
      <c r="C1" s="9"/>
      <c r="D1" s="164" t="s">
        <v>430</v>
      </c>
    </row>
    <row r="2" spans="1:4" ht="16.5" thickBot="1">
      <c r="A2" s="29" t="s">
        <v>209</v>
      </c>
      <c r="B2" s="30" t="s">
        <v>0</v>
      </c>
      <c r="C2" s="2" t="s">
        <v>321</v>
      </c>
      <c r="D2" s="108" t="s">
        <v>1</v>
      </c>
    </row>
    <row r="3" spans="1:4" ht="17.25" thickBot="1" thickTop="1">
      <c r="A3" s="44" t="s">
        <v>3</v>
      </c>
      <c r="B3" s="32" t="s">
        <v>2</v>
      </c>
      <c r="C3" s="3">
        <f>SUM(C4:C9)</f>
        <v>307000</v>
      </c>
      <c r="D3" s="46"/>
    </row>
    <row r="4" spans="1:4" ht="15">
      <c r="A4" s="37"/>
      <c r="B4" s="38" t="s">
        <v>275</v>
      </c>
      <c r="C4" s="143">
        <v>27000</v>
      </c>
      <c r="D4" s="15"/>
    </row>
    <row r="5" spans="1:4" ht="15">
      <c r="A5" s="37"/>
      <c r="B5" s="38" t="s">
        <v>283</v>
      </c>
      <c r="C5" s="143">
        <v>30000</v>
      </c>
      <c r="D5" s="15"/>
    </row>
    <row r="6" spans="1:4" ht="15">
      <c r="A6" s="39"/>
      <c r="B6" s="38" t="s">
        <v>325</v>
      </c>
      <c r="C6" s="143">
        <v>15000</v>
      </c>
      <c r="D6" s="40"/>
    </row>
    <row r="7" spans="1:4" ht="15">
      <c r="A7" s="39"/>
      <c r="B7" s="38" t="s">
        <v>276</v>
      </c>
      <c r="C7" s="143">
        <v>165000</v>
      </c>
      <c r="D7" s="40"/>
    </row>
    <row r="8" spans="1:4" ht="15">
      <c r="A8" s="39"/>
      <c r="B8" s="41" t="s">
        <v>242</v>
      </c>
      <c r="C8" s="143">
        <v>60000</v>
      </c>
      <c r="D8" s="40"/>
    </row>
    <row r="9" spans="1:4" ht="15.75" thickBot="1">
      <c r="A9" s="42"/>
      <c r="B9" s="43" t="s">
        <v>274</v>
      </c>
      <c r="C9" s="144">
        <v>10000</v>
      </c>
      <c r="D9" s="17"/>
    </row>
    <row r="10" spans="1:4" ht="17.25" thickBot="1" thickTop="1">
      <c r="A10" s="44" t="s">
        <v>155</v>
      </c>
      <c r="B10" s="45" t="s">
        <v>4</v>
      </c>
      <c r="C10" s="4">
        <f>SUM(C11)</f>
        <v>10000</v>
      </c>
      <c r="D10" s="46"/>
    </row>
    <row r="11" spans="1:4" ht="15.75" thickBot="1">
      <c r="A11" s="55"/>
      <c r="B11" s="56" t="s">
        <v>392</v>
      </c>
      <c r="C11" s="145">
        <v>10000</v>
      </c>
      <c r="D11" s="20"/>
    </row>
    <row r="12" spans="1:4" ht="17.25" thickBot="1" thickTop="1">
      <c r="A12" s="47" t="s">
        <v>98</v>
      </c>
      <c r="B12" s="48" t="s">
        <v>86</v>
      </c>
      <c r="C12" s="5">
        <f>SUM(C13:C13)</f>
        <v>40000</v>
      </c>
      <c r="D12" s="49"/>
    </row>
    <row r="13" spans="1:4" ht="15.75" thickBot="1">
      <c r="A13" s="51"/>
      <c r="B13" s="43" t="s">
        <v>393</v>
      </c>
      <c r="C13" s="144">
        <v>40000</v>
      </c>
      <c r="D13" s="52"/>
    </row>
    <row r="14" spans="1:4" ht="17.25" thickBot="1" thickTop="1">
      <c r="A14" s="53" t="s">
        <v>99</v>
      </c>
      <c r="B14" s="45" t="s">
        <v>195</v>
      </c>
      <c r="C14" s="4">
        <f>SUM(C15)</f>
        <v>10000</v>
      </c>
      <c r="D14" s="54"/>
    </row>
    <row r="15" spans="1:4" ht="15.75" thickBot="1">
      <c r="A15" s="55"/>
      <c r="B15" s="56" t="s">
        <v>394</v>
      </c>
      <c r="C15" s="145">
        <v>10000</v>
      </c>
      <c r="D15" s="20"/>
    </row>
    <row r="16" spans="1:4" ht="17.25" thickBot="1" thickTop="1">
      <c r="A16" s="57" t="s">
        <v>170</v>
      </c>
      <c r="B16" s="32" t="s">
        <v>214</v>
      </c>
      <c r="C16" s="3">
        <f>SUM(C17:C21)</f>
        <v>1086000</v>
      </c>
      <c r="D16" s="58"/>
    </row>
    <row r="17" spans="1:4" ht="15">
      <c r="A17" s="19"/>
      <c r="B17" s="36" t="s">
        <v>50</v>
      </c>
      <c r="C17" s="146">
        <v>564000</v>
      </c>
      <c r="D17" s="7"/>
    </row>
    <row r="18" spans="1:4" ht="15">
      <c r="A18" s="62"/>
      <c r="B18" s="11" t="s">
        <v>395</v>
      </c>
      <c r="C18" s="147">
        <v>30000</v>
      </c>
      <c r="D18" s="16"/>
    </row>
    <row r="19" spans="1:4" ht="15">
      <c r="A19" s="37"/>
      <c r="B19" s="38" t="s">
        <v>396</v>
      </c>
      <c r="C19" s="143">
        <v>141000</v>
      </c>
      <c r="D19" s="15"/>
    </row>
    <row r="20" spans="1:4" ht="15">
      <c r="A20" s="37"/>
      <c r="B20" s="38" t="s">
        <v>51</v>
      </c>
      <c r="C20" s="143">
        <v>51000</v>
      </c>
      <c r="D20" s="15"/>
    </row>
    <row r="21" spans="1:4" ht="15.75" thickBot="1">
      <c r="A21" s="42"/>
      <c r="B21" s="60" t="s">
        <v>397</v>
      </c>
      <c r="C21" s="148">
        <v>300000</v>
      </c>
      <c r="D21" s="17"/>
    </row>
    <row r="22" spans="1:4" ht="17.25" thickBot="1" thickTop="1">
      <c r="A22" s="44" t="s">
        <v>100</v>
      </c>
      <c r="B22" s="32" t="s">
        <v>6</v>
      </c>
      <c r="C22" s="3">
        <f>SUM(C23:C24)</f>
        <v>3873300</v>
      </c>
      <c r="D22" s="46"/>
    </row>
    <row r="23" spans="1:4" ht="15">
      <c r="A23" s="19"/>
      <c r="B23" s="36" t="s">
        <v>315</v>
      </c>
      <c r="C23" s="146">
        <v>3872000</v>
      </c>
      <c r="D23" s="7" t="s">
        <v>423</v>
      </c>
    </row>
    <row r="24" spans="1:4" ht="15.75" thickBot="1">
      <c r="A24" s="42"/>
      <c r="B24" s="135" t="s">
        <v>87</v>
      </c>
      <c r="C24" s="17">
        <v>1300</v>
      </c>
      <c r="D24" s="17"/>
    </row>
    <row r="25" spans="1:4" ht="17.25" thickBot="1" thickTop="1">
      <c r="A25" s="53" t="s">
        <v>101</v>
      </c>
      <c r="B25" s="45" t="s">
        <v>7</v>
      </c>
      <c r="C25" s="4">
        <f>SUM(C26:C27)</f>
        <v>1390000</v>
      </c>
      <c r="D25" s="54"/>
    </row>
    <row r="26" spans="1:4" ht="15">
      <c r="A26" s="19"/>
      <c r="B26" s="36" t="s">
        <v>8</v>
      </c>
      <c r="C26" s="146">
        <v>490000</v>
      </c>
      <c r="D26" s="7"/>
    </row>
    <row r="27" spans="1:4" ht="15.75" thickBot="1">
      <c r="A27" s="51"/>
      <c r="B27" s="43" t="s">
        <v>9</v>
      </c>
      <c r="C27" s="144">
        <v>900000</v>
      </c>
      <c r="D27" s="52"/>
    </row>
    <row r="28" spans="1:4" ht="17.25" thickBot="1" thickTop="1">
      <c r="A28" s="44" t="s">
        <v>102</v>
      </c>
      <c r="B28" s="32" t="s">
        <v>10</v>
      </c>
      <c r="C28" s="3">
        <f>SUM(C29)</f>
        <v>90000</v>
      </c>
      <c r="D28" s="46"/>
    </row>
    <row r="29" spans="1:4" ht="15.75" thickBot="1">
      <c r="A29" s="55"/>
      <c r="B29" s="56" t="s">
        <v>179</v>
      </c>
      <c r="C29" s="145">
        <v>90000</v>
      </c>
      <c r="D29" s="20"/>
    </row>
    <row r="30" spans="1:4" ht="17.25" thickBot="1" thickTop="1">
      <c r="A30" s="44" t="s">
        <v>103</v>
      </c>
      <c r="B30" s="32" t="s">
        <v>11</v>
      </c>
      <c r="C30" s="3">
        <f>SUM(C31:C32)</f>
        <v>263700</v>
      </c>
      <c r="D30" s="46"/>
    </row>
    <row r="31" spans="1:4" ht="15">
      <c r="A31" s="19"/>
      <c r="B31" s="36" t="s">
        <v>12</v>
      </c>
      <c r="C31" s="146">
        <v>243700</v>
      </c>
      <c r="D31" s="7"/>
    </row>
    <row r="32" spans="1:4" ht="15.75" thickBot="1">
      <c r="A32" s="51"/>
      <c r="B32" s="43" t="s">
        <v>13</v>
      </c>
      <c r="C32" s="144">
        <v>20000</v>
      </c>
      <c r="D32" s="52"/>
    </row>
    <row r="33" spans="1:4" ht="17.25" thickBot="1" thickTop="1">
      <c r="A33" s="44" t="s">
        <v>104</v>
      </c>
      <c r="B33" s="32" t="s">
        <v>14</v>
      </c>
      <c r="C33" s="3">
        <f>SUM(C34:C36)</f>
        <v>1205000</v>
      </c>
      <c r="D33" s="46"/>
    </row>
    <row r="34" spans="1:4" ht="15">
      <c r="A34" s="63"/>
      <c r="B34" s="24" t="s">
        <v>215</v>
      </c>
      <c r="C34" s="149">
        <v>1200000</v>
      </c>
      <c r="D34" s="18"/>
    </row>
    <row r="35" spans="1:4" ht="15">
      <c r="A35" s="63"/>
      <c r="B35" s="24" t="s">
        <v>216</v>
      </c>
      <c r="C35" s="149">
        <v>0</v>
      </c>
      <c r="D35" s="18"/>
    </row>
    <row r="36" spans="1:4" ht="15.75" thickBot="1">
      <c r="A36" s="63"/>
      <c r="B36" s="38" t="s">
        <v>140</v>
      </c>
      <c r="C36" s="143">
        <v>5000</v>
      </c>
      <c r="D36" s="18"/>
    </row>
    <row r="37" spans="1:4" ht="17.25" thickBot="1" thickTop="1">
      <c r="A37" s="44" t="s">
        <v>105</v>
      </c>
      <c r="B37" s="32" t="s">
        <v>15</v>
      </c>
      <c r="C37" s="3">
        <f>SUM(C38)</f>
        <v>2414000</v>
      </c>
      <c r="D37" s="46"/>
    </row>
    <row r="38" spans="1:4" ht="15.75" thickBot="1">
      <c r="A38" s="19"/>
      <c r="B38" s="64" t="s">
        <v>280</v>
      </c>
      <c r="C38" s="150">
        <v>2414000</v>
      </c>
      <c r="D38" s="7"/>
    </row>
    <row r="39" spans="1:4" ht="17.25" thickBot="1" thickTop="1">
      <c r="A39" s="44" t="s">
        <v>106</v>
      </c>
      <c r="B39" s="32" t="s">
        <v>16</v>
      </c>
      <c r="C39" s="3">
        <f>SUM(C40)</f>
        <v>20000</v>
      </c>
      <c r="D39" s="46"/>
    </row>
    <row r="40" spans="1:4" ht="15.75" thickBot="1">
      <c r="A40" s="55"/>
      <c r="B40" s="56" t="s">
        <v>17</v>
      </c>
      <c r="C40" s="145">
        <v>20000</v>
      </c>
      <c r="D40" s="20"/>
    </row>
    <row r="41" spans="1:4" ht="17.25" thickBot="1" thickTop="1">
      <c r="A41" s="44" t="s">
        <v>205</v>
      </c>
      <c r="B41" s="68" t="s">
        <v>204</v>
      </c>
      <c r="C41" s="1">
        <f>SUM(C42)</f>
        <v>1600000</v>
      </c>
      <c r="D41" s="46"/>
    </row>
    <row r="42" spans="1:4" ht="15.75" thickBot="1">
      <c r="A42" s="55"/>
      <c r="B42" s="56" t="s">
        <v>302</v>
      </c>
      <c r="C42" s="145">
        <v>1600000</v>
      </c>
      <c r="D42" s="20"/>
    </row>
    <row r="43" spans="1:4" ht="17.25" thickBot="1" thickTop="1">
      <c r="A43" s="44" t="s">
        <v>107</v>
      </c>
      <c r="B43" s="32" t="s">
        <v>18</v>
      </c>
      <c r="C43" s="3">
        <f>SUM(C44:C64)</f>
        <v>5996000</v>
      </c>
      <c r="D43" s="46"/>
    </row>
    <row r="44" spans="1:4" ht="15">
      <c r="A44" s="19"/>
      <c r="B44" s="119" t="s">
        <v>319</v>
      </c>
      <c r="C44" s="151">
        <v>4007000</v>
      </c>
      <c r="D44" s="114" t="s">
        <v>411</v>
      </c>
    </row>
    <row r="45" spans="1:4" ht="15">
      <c r="A45" s="63"/>
      <c r="B45" s="120" t="s">
        <v>336</v>
      </c>
      <c r="C45" s="152">
        <v>50000</v>
      </c>
      <c r="D45" s="15"/>
    </row>
    <row r="46" spans="1:4" ht="15">
      <c r="A46" s="37"/>
      <c r="B46" s="120" t="s">
        <v>337</v>
      </c>
      <c r="C46" s="152">
        <v>622000</v>
      </c>
      <c r="D46" s="15"/>
    </row>
    <row r="47" spans="1:4" ht="15">
      <c r="A47" s="37"/>
      <c r="B47" s="120" t="s">
        <v>338</v>
      </c>
      <c r="C47" s="152">
        <v>400000</v>
      </c>
      <c r="D47" s="15"/>
    </row>
    <row r="48" spans="1:4" ht="15">
      <c r="A48" s="37"/>
      <c r="B48" s="120" t="s">
        <v>339</v>
      </c>
      <c r="C48" s="152">
        <v>9000</v>
      </c>
      <c r="D48" s="15"/>
    </row>
    <row r="49" spans="1:4" ht="15">
      <c r="A49" s="37"/>
      <c r="B49" s="120" t="s">
        <v>340</v>
      </c>
      <c r="C49" s="152">
        <v>57000</v>
      </c>
      <c r="D49" s="15"/>
    </row>
    <row r="50" spans="1:4" ht="15">
      <c r="A50" s="37"/>
      <c r="B50" s="120" t="s">
        <v>341</v>
      </c>
      <c r="C50" s="152">
        <v>120000</v>
      </c>
      <c r="D50" s="15"/>
    </row>
    <row r="51" spans="1:4" ht="15">
      <c r="A51" s="37"/>
      <c r="B51" s="120" t="s">
        <v>342</v>
      </c>
      <c r="C51" s="152">
        <v>80000</v>
      </c>
      <c r="D51" s="15"/>
    </row>
    <row r="52" spans="1:4" ht="15">
      <c r="A52" s="37"/>
      <c r="B52" s="120" t="s">
        <v>343</v>
      </c>
      <c r="C52" s="152">
        <v>62000</v>
      </c>
      <c r="D52" s="15"/>
    </row>
    <row r="53" spans="1:4" ht="15">
      <c r="A53" s="37"/>
      <c r="B53" s="120" t="s">
        <v>344</v>
      </c>
      <c r="C53" s="152">
        <v>9000</v>
      </c>
      <c r="D53" s="15"/>
    </row>
    <row r="54" spans="1:4" ht="15">
      <c r="A54" s="37"/>
      <c r="B54" s="120" t="s">
        <v>345</v>
      </c>
      <c r="C54" s="152">
        <v>126000</v>
      </c>
      <c r="D54" s="15"/>
    </row>
    <row r="55" spans="1:4" ht="15">
      <c r="A55" s="37"/>
      <c r="B55" s="120" t="s">
        <v>346</v>
      </c>
      <c r="C55" s="152">
        <v>88000</v>
      </c>
      <c r="D55" s="15"/>
    </row>
    <row r="56" spans="1:4" ht="15">
      <c r="A56" s="37"/>
      <c r="B56" s="120" t="s">
        <v>347</v>
      </c>
      <c r="C56" s="152">
        <v>9000</v>
      </c>
      <c r="D56" s="15"/>
    </row>
    <row r="57" spans="1:4" ht="15">
      <c r="A57" s="37"/>
      <c r="B57" s="120" t="s">
        <v>348</v>
      </c>
      <c r="C57" s="152">
        <v>52000</v>
      </c>
      <c r="D57" s="15"/>
    </row>
    <row r="58" spans="1:4" ht="15">
      <c r="A58" s="37"/>
      <c r="B58" s="120" t="s">
        <v>349</v>
      </c>
      <c r="C58" s="152">
        <v>70000</v>
      </c>
      <c r="D58" s="15"/>
    </row>
    <row r="59" spans="1:4" ht="15">
      <c r="A59" s="37"/>
      <c r="B59" s="120" t="s">
        <v>350</v>
      </c>
      <c r="C59" s="152">
        <v>123000</v>
      </c>
      <c r="D59" s="15"/>
    </row>
    <row r="60" spans="1:4" ht="15">
      <c r="A60" s="37"/>
      <c r="B60" s="120" t="s">
        <v>351</v>
      </c>
      <c r="C60" s="152">
        <v>9000</v>
      </c>
      <c r="D60" s="15"/>
    </row>
    <row r="61" spans="1:4" ht="15">
      <c r="A61" s="37"/>
      <c r="B61" s="120" t="s">
        <v>352</v>
      </c>
      <c r="C61" s="152">
        <v>76000</v>
      </c>
      <c r="D61" s="15"/>
    </row>
    <row r="62" spans="1:4" ht="15">
      <c r="A62" s="37"/>
      <c r="B62" s="120" t="s">
        <v>353</v>
      </c>
      <c r="C62" s="152">
        <v>9000</v>
      </c>
      <c r="D62" s="15"/>
    </row>
    <row r="63" spans="1:4" ht="15">
      <c r="A63" s="37"/>
      <c r="B63" s="120" t="s">
        <v>354</v>
      </c>
      <c r="C63" s="152">
        <v>9000</v>
      </c>
      <c r="D63" s="15"/>
    </row>
    <row r="64" spans="1:4" ht="15.75" thickBot="1">
      <c r="A64" s="37"/>
      <c r="B64" s="120" t="s">
        <v>355</v>
      </c>
      <c r="C64" s="152">
        <v>9000</v>
      </c>
      <c r="D64" s="15"/>
    </row>
    <row r="65" spans="1:4" ht="17.25" thickBot="1" thickTop="1">
      <c r="A65" s="117" t="s">
        <v>108</v>
      </c>
      <c r="B65" s="121" t="s">
        <v>19</v>
      </c>
      <c r="C65" s="118">
        <f>SUM(C66:C89)</f>
        <v>15205000</v>
      </c>
      <c r="D65" s="69"/>
    </row>
    <row r="66" spans="1:4" ht="15">
      <c r="A66" s="70"/>
      <c r="B66" s="71" t="s">
        <v>249</v>
      </c>
      <c r="C66" s="153">
        <v>3359000</v>
      </c>
      <c r="D66" s="72" t="s">
        <v>412</v>
      </c>
    </row>
    <row r="67" spans="1:4" ht="15">
      <c r="A67" s="70"/>
      <c r="B67" s="71" t="s">
        <v>356</v>
      </c>
      <c r="C67" s="153">
        <v>98000</v>
      </c>
      <c r="D67" s="72"/>
    </row>
    <row r="68" spans="1:4" ht="15">
      <c r="A68" s="70"/>
      <c r="B68" s="71" t="s">
        <v>357</v>
      </c>
      <c r="C68" s="153">
        <v>110000</v>
      </c>
      <c r="D68" s="72"/>
    </row>
    <row r="69" spans="1:4" ht="15">
      <c r="A69" s="70"/>
      <c r="B69" s="71" t="s">
        <v>248</v>
      </c>
      <c r="C69" s="153">
        <v>9000</v>
      </c>
      <c r="D69" s="72"/>
    </row>
    <row r="70" spans="1:4" ht="15">
      <c r="A70" s="70"/>
      <c r="B70" s="71" t="s">
        <v>358</v>
      </c>
      <c r="C70" s="153">
        <v>35000</v>
      </c>
      <c r="D70" s="72"/>
    </row>
    <row r="71" spans="1:4" ht="15">
      <c r="A71" s="70"/>
      <c r="B71" s="71" t="s">
        <v>359</v>
      </c>
      <c r="C71" s="153">
        <v>22000</v>
      </c>
      <c r="D71" s="72"/>
    </row>
    <row r="72" spans="1:4" ht="15">
      <c r="A72" s="70"/>
      <c r="B72" s="71" t="s">
        <v>360</v>
      </c>
      <c r="C72" s="153">
        <v>726000</v>
      </c>
      <c r="D72" s="72"/>
    </row>
    <row r="73" spans="1:4" ht="15">
      <c r="A73" s="70"/>
      <c r="B73" s="71" t="s">
        <v>361</v>
      </c>
      <c r="C73" s="153">
        <v>22000</v>
      </c>
      <c r="D73" s="72"/>
    </row>
    <row r="74" spans="1:4" ht="15">
      <c r="A74" s="73"/>
      <c r="B74" s="71" t="s">
        <v>250</v>
      </c>
      <c r="C74" s="154">
        <v>3200000</v>
      </c>
      <c r="D74" s="74" t="s">
        <v>413</v>
      </c>
    </row>
    <row r="75" spans="1:4" ht="15">
      <c r="A75" s="73"/>
      <c r="B75" s="71" t="s">
        <v>365</v>
      </c>
      <c r="C75" s="154">
        <v>115000</v>
      </c>
      <c r="D75" s="74"/>
    </row>
    <row r="76" spans="1:4" ht="15">
      <c r="A76" s="73"/>
      <c r="B76" s="71" t="s">
        <v>366</v>
      </c>
      <c r="C76" s="154">
        <v>100000</v>
      </c>
      <c r="D76" s="74"/>
    </row>
    <row r="77" spans="1:4" ht="15">
      <c r="A77" s="73"/>
      <c r="B77" s="71" t="s">
        <v>367</v>
      </c>
      <c r="C77" s="154">
        <v>11000</v>
      </c>
      <c r="D77" s="74"/>
    </row>
    <row r="78" spans="1:4" ht="15">
      <c r="A78" s="73"/>
      <c r="B78" s="66" t="s">
        <v>251</v>
      </c>
      <c r="C78" s="154">
        <v>2711000</v>
      </c>
      <c r="D78" s="74" t="s">
        <v>414</v>
      </c>
    </row>
    <row r="79" spans="1:4" ht="15">
      <c r="A79" s="73"/>
      <c r="B79" s="66" t="s">
        <v>368</v>
      </c>
      <c r="C79" s="154">
        <v>72000</v>
      </c>
      <c r="D79" s="74"/>
    </row>
    <row r="80" spans="1:4" ht="15">
      <c r="A80" s="73"/>
      <c r="B80" s="66" t="s">
        <v>369</v>
      </c>
      <c r="C80" s="154">
        <v>730000</v>
      </c>
      <c r="D80" s="74"/>
    </row>
    <row r="81" spans="1:4" ht="15">
      <c r="A81" s="73"/>
      <c r="B81" s="66" t="s">
        <v>370</v>
      </c>
      <c r="C81" s="154">
        <v>778000</v>
      </c>
      <c r="D81" s="74"/>
    </row>
    <row r="82" spans="1:4" ht="15">
      <c r="A82" s="73"/>
      <c r="B82" s="66" t="s">
        <v>314</v>
      </c>
      <c r="C82" s="154">
        <v>6000</v>
      </c>
      <c r="D82" s="74"/>
    </row>
    <row r="83" spans="1:4" ht="15">
      <c r="A83" s="73"/>
      <c r="B83" s="66" t="s">
        <v>371</v>
      </c>
      <c r="C83" s="154">
        <v>11000</v>
      </c>
      <c r="D83" s="74"/>
    </row>
    <row r="84" spans="1:4" ht="15">
      <c r="A84" s="73"/>
      <c r="B84" s="66" t="s">
        <v>252</v>
      </c>
      <c r="C84" s="154">
        <v>1484000</v>
      </c>
      <c r="D84" s="74" t="s">
        <v>415</v>
      </c>
    </row>
    <row r="85" spans="1:4" ht="15">
      <c r="A85" s="122"/>
      <c r="B85" s="123" t="s">
        <v>372</v>
      </c>
      <c r="C85" s="155">
        <v>1027000</v>
      </c>
      <c r="D85" s="124"/>
    </row>
    <row r="86" spans="1:4" ht="15">
      <c r="A86" s="122"/>
      <c r="B86" s="123" t="s">
        <v>373</v>
      </c>
      <c r="C86" s="155">
        <v>9000</v>
      </c>
      <c r="D86" s="124"/>
    </row>
    <row r="87" spans="1:4" ht="15">
      <c r="A87" s="122"/>
      <c r="B87" s="123" t="s">
        <v>253</v>
      </c>
      <c r="C87" s="155">
        <v>541000</v>
      </c>
      <c r="D87" s="124" t="s">
        <v>416</v>
      </c>
    </row>
    <row r="88" spans="1:4" ht="15">
      <c r="A88" s="122"/>
      <c r="B88" s="123" t="s">
        <v>374</v>
      </c>
      <c r="C88" s="155">
        <v>9000</v>
      </c>
      <c r="D88" s="124"/>
    </row>
    <row r="89" spans="1:4" ht="15.75" thickBot="1">
      <c r="A89" s="75"/>
      <c r="B89" s="76" t="s">
        <v>313</v>
      </c>
      <c r="C89" s="156">
        <v>20000</v>
      </c>
      <c r="D89" s="77"/>
    </row>
    <row r="90" spans="1:4" ht="17.25" thickBot="1" thickTop="1">
      <c r="A90" s="47" t="s">
        <v>311</v>
      </c>
      <c r="B90" s="48" t="s">
        <v>312</v>
      </c>
      <c r="C90" s="5">
        <f>SUM(C91:C93)</f>
        <v>98000</v>
      </c>
      <c r="D90" s="49"/>
    </row>
    <row r="91" spans="1:4" ht="15">
      <c r="A91" s="19"/>
      <c r="B91" s="36" t="s">
        <v>362</v>
      </c>
      <c r="C91" s="146">
        <v>24000</v>
      </c>
      <c r="D91" s="7"/>
    </row>
    <row r="92" spans="1:4" ht="15">
      <c r="A92" s="37"/>
      <c r="B92" s="38" t="s">
        <v>363</v>
      </c>
      <c r="C92" s="143">
        <v>63000</v>
      </c>
      <c r="D92" s="15"/>
    </row>
    <row r="93" spans="1:4" ht="15.75" thickBot="1">
      <c r="A93" s="51"/>
      <c r="B93" s="43" t="s">
        <v>364</v>
      </c>
      <c r="C93" s="144">
        <v>11000</v>
      </c>
      <c r="D93" s="52"/>
    </row>
    <row r="94" spans="1:4" ht="17.25" thickBot="1" thickTop="1">
      <c r="A94" s="47" t="s">
        <v>109</v>
      </c>
      <c r="B94" s="48" t="s">
        <v>88</v>
      </c>
      <c r="C94" s="5">
        <f>SUM(C95:C96)</f>
        <v>141000</v>
      </c>
      <c r="D94" s="49"/>
    </row>
    <row r="95" spans="1:4" ht="15">
      <c r="A95" s="19"/>
      <c r="B95" s="24" t="s">
        <v>310</v>
      </c>
      <c r="C95" s="146">
        <v>49000</v>
      </c>
      <c r="D95" s="7" t="s">
        <v>418</v>
      </c>
    </row>
    <row r="96" spans="1:4" ht="15.75" thickBot="1">
      <c r="A96" s="63"/>
      <c r="B96" s="24" t="s">
        <v>375</v>
      </c>
      <c r="C96" s="149">
        <v>92000</v>
      </c>
      <c r="D96" s="18"/>
    </row>
    <row r="97" spans="1:4" ht="17.25" thickBot="1" thickTop="1">
      <c r="A97" s="44" t="s">
        <v>110</v>
      </c>
      <c r="B97" s="32" t="s">
        <v>20</v>
      </c>
      <c r="C97" s="3">
        <f>SUM(C98:C101)</f>
        <v>3007000</v>
      </c>
      <c r="D97" s="46"/>
    </row>
    <row r="98" spans="1:4" ht="15">
      <c r="A98" s="63"/>
      <c r="B98" s="38" t="s">
        <v>254</v>
      </c>
      <c r="C98" s="143">
        <v>2973000</v>
      </c>
      <c r="D98" s="18" t="s">
        <v>419</v>
      </c>
    </row>
    <row r="99" spans="1:4" ht="15">
      <c r="A99" s="63"/>
      <c r="B99" s="78" t="s">
        <v>398</v>
      </c>
      <c r="C99" s="157">
        <v>9000</v>
      </c>
      <c r="D99" s="18"/>
    </row>
    <row r="100" spans="1:4" ht="15">
      <c r="A100" s="37"/>
      <c r="B100" s="78" t="s">
        <v>399</v>
      </c>
      <c r="C100" s="157">
        <v>10000</v>
      </c>
      <c r="D100" s="15"/>
    </row>
    <row r="101" spans="1:4" ht="15.75" thickBot="1">
      <c r="A101" s="37"/>
      <c r="B101" s="78" t="s">
        <v>400</v>
      </c>
      <c r="C101" s="157">
        <v>15000</v>
      </c>
      <c r="D101" s="15"/>
    </row>
    <row r="102" spans="1:4" ht="17.25" thickBot="1" thickTop="1">
      <c r="A102" s="44" t="s">
        <v>111</v>
      </c>
      <c r="B102" s="32" t="s">
        <v>21</v>
      </c>
      <c r="C102" s="3">
        <f>SUM(C103)</f>
        <v>3565000</v>
      </c>
      <c r="D102" s="46"/>
    </row>
    <row r="103" spans="1:4" ht="15.75" thickBot="1">
      <c r="A103" s="63"/>
      <c r="B103" s="24" t="s">
        <v>255</v>
      </c>
      <c r="C103" s="149">
        <v>3565000</v>
      </c>
      <c r="D103" s="18" t="s">
        <v>420</v>
      </c>
    </row>
    <row r="104" spans="1:4" ht="17.25" thickBot="1" thickTop="1">
      <c r="A104" s="57" t="s">
        <v>144</v>
      </c>
      <c r="B104" s="79" t="s">
        <v>143</v>
      </c>
      <c r="C104" s="6">
        <f>SUM(C105)</f>
        <v>50000</v>
      </c>
      <c r="D104" s="69"/>
    </row>
    <row r="105" spans="1:4" ht="15.75" thickBot="1">
      <c r="A105" s="62"/>
      <c r="B105" s="11" t="s">
        <v>377</v>
      </c>
      <c r="C105" s="147">
        <v>50000</v>
      </c>
      <c r="D105" s="16"/>
    </row>
    <row r="106" spans="1:4" ht="17.25" thickBot="1" thickTop="1">
      <c r="A106" s="44" t="s">
        <v>112</v>
      </c>
      <c r="B106" s="32" t="s">
        <v>22</v>
      </c>
      <c r="C106" s="3">
        <f>SUM(C107:C114)</f>
        <v>257000</v>
      </c>
      <c r="D106" s="46"/>
    </row>
    <row r="107" spans="1:4" ht="15">
      <c r="A107" s="19"/>
      <c r="B107" s="80" t="s">
        <v>401</v>
      </c>
      <c r="C107" s="158">
        <v>40000</v>
      </c>
      <c r="D107" s="7"/>
    </row>
    <row r="108" spans="1:4" ht="15">
      <c r="A108" s="37"/>
      <c r="B108" s="81" t="s">
        <v>23</v>
      </c>
      <c r="C108" s="159">
        <v>40000</v>
      </c>
      <c r="D108" s="15"/>
    </row>
    <row r="109" spans="1:4" ht="15">
      <c r="A109" s="37"/>
      <c r="B109" s="81" t="s">
        <v>378</v>
      </c>
      <c r="C109" s="159">
        <v>30000</v>
      </c>
      <c r="D109" s="15"/>
    </row>
    <row r="110" spans="1:4" ht="15">
      <c r="A110" s="37"/>
      <c r="B110" s="81" t="s">
        <v>379</v>
      </c>
      <c r="C110" s="159">
        <v>40000</v>
      </c>
      <c r="D110" s="15"/>
    </row>
    <row r="111" spans="1:4" ht="15">
      <c r="A111" s="37"/>
      <c r="B111" s="38" t="s">
        <v>228</v>
      </c>
      <c r="C111" s="143">
        <v>30000</v>
      </c>
      <c r="D111" s="15"/>
    </row>
    <row r="112" spans="1:4" ht="15">
      <c r="A112" s="37"/>
      <c r="B112" s="66" t="s">
        <v>298</v>
      </c>
      <c r="C112" s="154">
        <v>56000</v>
      </c>
      <c r="D112" s="15"/>
    </row>
    <row r="113" spans="1:4" ht="15">
      <c r="A113" s="37"/>
      <c r="B113" s="66" t="s">
        <v>267</v>
      </c>
      <c r="C113" s="154">
        <v>15000</v>
      </c>
      <c r="D113" s="15"/>
    </row>
    <row r="114" spans="1:4" ht="15.75" thickBot="1">
      <c r="A114" s="42"/>
      <c r="B114" s="76" t="s">
        <v>268</v>
      </c>
      <c r="C114" s="156">
        <v>6000</v>
      </c>
      <c r="D114" s="17"/>
    </row>
    <row r="115" spans="1:4" ht="17.25" thickBot="1" thickTop="1">
      <c r="A115" s="53" t="s">
        <v>149</v>
      </c>
      <c r="B115" s="48" t="s">
        <v>146</v>
      </c>
      <c r="C115" s="5">
        <f>SUM(C116)</f>
        <v>1000000</v>
      </c>
      <c r="D115" s="54"/>
    </row>
    <row r="116" spans="1:4" ht="15.75" thickBot="1">
      <c r="A116" s="55"/>
      <c r="B116" s="56" t="s">
        <v>24</v>
      </c>
      <c r="C116" s="145">
        <v>1000000</v>
      </c>
      <c r="D116" s="20"/>
    </row>
    <row r="117" spans="1:4" ht="17.25" thickBot="1" thickTop="1">
      <c r="A117" s="44" t="s">
        <v>113</v>
      </c>
      <c r="B117" s="32" t="s">
        <v>25</v>
      </c>
      <c r="C117" s="3">
        <f>SUM(C118:C119)</f>
        <v>100000</v>
      </c>
      <c r="D117" s="46"/>
    </row>
    <row r="118" spans="1:4" ht="15">
      <c r="A118" s="63"/>
      <c r="B118" s="24" t="s">
        <v>26</v>
      </c>
      <c r="C118" s="149">
        <v>70000</v>
      </c>
      <c r="D118" s="18"/>
    </row>
    <row r="119" spans="1:4" ht="15.75" thickBot="1">
      <c r="A119" s="42"/>
      <c r="B119" s="60" t="s">
        <v>27</v>
      </c>
      <c r="C119" s="148">
        <v>30000</v>
      </c>
      <c r="D119" s="17"/>
    </row>
    <row r="120" spans="1:4" ht="17.25" thickBot="1" thickTop="1">
      <c r="A120" s="44" t="s">
        <v>191</v>
      </c>
      <c r="B120" s="32" t="s">
        <v>28</v>
      </c>
      <c r="C120" s="3">
        <f>SUM(C121:C129)</f>
        <v>89416000</v>
      </c>
      <c r="D120" s="46"/>
    </row>
    <row r="121" spans="1:4" ht="15">
      <c r="A121" s="59"/>
      <c r="B121" s="136" t="s">
        <v>281</v>
      </c>
      <c r="C121" s="160">
        <v>725000</v>
      </c>
      <c r="D121" s="114"/>
    </row>
    <row r="122" spans="1:4" ht="15">
      <c r="A122" s="37"/>
      <c r="B122" s="38" t="s">
        <v>389</v>
      </c>
      <c r="C122" s="15">
        <v>82000000</v>
      </c>
      <c r="D122" s="15"/>
    </row>
    <row r="123" spans="1:4" ht="15">
      <c r="A123" s="63"/>
      <c r="B123" s="24" t="s">
        <v>263</v>
      </c>
      <c r="C123" s="18">
        <v>4521000</v>
      </c>
      <c r="D123" s="18" t="s">
        <v>421</v>
      </c>
    </row>
    <row r="124" spans="1:4" ht="15">
      <c r="A124" s="63"/>
      <c r="B124" s="24" t="s">
        <v>381</v>
      </c>
      <c r="C124" s="18">
        <v>1800000</v>
      </c>
      <c r="D124" s="18"/>
    </row>
    <row r="125" spans="1:4" ht="15">
      <c r="A125" s="63"/>
      <c r="B125" s="24" t="s">
        <v>269</v>
      </c>
      <c r="C125" s="18">
        <v>40000</v>
      </c>
      <c r="D125" s="18"/>
    </row>
    <row r="126" spans="1:4" ht="15">
      <c r="A126" s="63"/>
      <c r="B126" s="24" t="s">
        <v>270</v>
      </c>
      <c r="C126" s="18">
        <v>70000</v>
      </c>
      <c r="D126" s="18"/>
    </row>
    <row r="127" spans="1:4" ht="15">
      <c r="A127" s="63"/>
      <c r="B127" s="38" t="s">
        <v>271</v>
      </c>
      <c r="C127" s="15">
        <v>30000</v>
      </c>
      <c r="D127" s="18"/>
    </row>
    <row r="128" spans="1:4" ht="15">
      <c r="A128" s="62"/>
      <c r="B128" s="41" t="s">
        <v>272</v>
      </c>
      <c r="C128" s="15">
        <v>30000</v>
      </c>
      <c r="D128" s="16"/>
    </row>
    <row r="129" spans="1:4" ht="15.75" thickBot="1">
      <c r="A129" s="42"/>
      <c r="B129" s="43" t="s">
        <v>380</v>
      </c>
      <c r="C129" s="52">
        <v>200000</v>
      </c>
      <c r="D129" s="17"/>
    </row>
    <row r="130" spans="1:4" ht="17.25" thickBot="1" thickTop="1">
      <c r="A130" s="53" t="s">
        <v>151</v>
      </c>
      <c r="B130" s="83" t="s">
        <v>150</v>
      </c>
      <c r="C130" s="138">
        <f>SUM(C131:C134)</f>
        <v>750000</v>
      </c>
      <c r="D130" s="54"/>
    </row>
    <row r="131" spans="1:4" ht="15">
      <c r="A131" s="19"/>
      <c r="B131" s="36" t="s">
        <v>285</v>
      </c>
      <c r="C131" s="146">
        <v>350000</v>
      </c>
      <c r="D131" s="7"/>
    </row>
    <row r="132" spans="1:4" ht="15">
      <c r="A132" s="37"/>
      <c r="B132" s="38" t="s">
        <v>196</v>
      </c>
      <c r="C132" s="143">
        <v>300000</v>
      </c>
      <c r="D132" s="15"/>
    </row>
    <row r="133" spans="1:4" ht="15">
      <c r="A133" s="37"/>
      <c r="B133" s="38" t="s">
        <v>197</v>
      </c>
      <c r="C133" s="143">
        <v>50000</v>
      </c>
      <c r="D133" s="15"/>
    </row>
    <row r="134" spans="1:4" ht="15.75" thickBot="1">
      <c r="A134" s="51"/>
      <c r="B134" s="43" t="s">
        <v>284</v>
      </c>
      <c r="C134" s="144">
        <v>50000</v>
      </c>
      <c r="D134" s="52"/>
    </row>
    <row r="135" spans="1:4" ht="17.25" thickBot="1" thickTop="1">
      <c r="A135" s="47" t="s">
        <v>135</v>
      </c>
      <c r="B135" s="48" t="s">
        <v>89</v>
      </c>
      <c r="C135" s="5">
        <f>SUM(C136:C138)</f>
        <v>1244000</v>
      </c>
      <c r="D135" s="49"/>
    </row>
    <row r="136" spans="1:4" ht="15">
      <c r="A136" s="19"/>
      <c r="B136" s="36" t="s">
        <v>384</v>
      </c>
      <c r="C136" s="146">
        <v>1089000</v>
      </c>
      <c r="D136" s="7" t="s">
        <v>423</v>
      </c>
    </row>
    <row r="137" spans="1:4" ht="15">
      <c r="A137" s="63"/>
      <c r="B137" s="24" t="s">
        <v>303</v>
      </c>
      <c r="C137" s="149">
        <v>150000</v>
      </c>
      <c r="D137" s="18"/>
    </row>
    <row r="138" spans="1:4" ht="15.75" thickBot="1">
      <c r="A138" s="37"/>
      <c r="B138" s="38" t="s">
        <v>30</v>
      </c>
      <c r="C138" s="143">
        <v>5000</v>
      </c>
      <c r="D138" s="15"/>
    </row>
    <row r="139" spans="1:4" ht="17.25" thickBot="1" thickTop="1">
      <c r="A139" s="44" t="s">
        <v>192</v>
      </c>
      <c r="B139" s="32" t="s">
        <v>29</v>
      </c>
      <c r="C139" s="3">
        <f>SUM(C140:C141)</f>
        <v>4800000</v>
      </c>
      <c r="D139" s="46"/>
    </row>
    <row r="140" spans="1:4" ht="15">
      <c r="A140" s="19"/>
      <c r="B140" s="80" t="s">
        <v>376</v>
      </c>
      <c r="C140" s="158">
        <v>100000</v>
      </c>
      <c r="D140" s="7"/>
    </row>
    <row r="141" spans="1:4" ht="15.75" thickBot="1">
      <c r="A141" s="51"/>
      <c r="B141" s="88" t="s">
        <v>169</v>
      </c>
      <c r="C141" s="161">
        <v>4700000</v>
      </c>
      <c r="D141" s="52"/>
    </row>
    <row r="142" spans="1:4" ht="17.25" thickBot="1" thickTop="1">
      <c r="A142" s="53" t="s">
        <v>114</v>
      </c>
      <c r="B142" s="45" t="s">
        <v>31</v>
      </c>
      <c r="C142" s="4">
        <f>SUM(C143)</f>
        <v>600000</v>
      </c>
      <c r="D142" s="54"/>
    </row>
    <row r="143" spans="1:4" ht="15.75" thickBot="1">
      <c r="A143" s="19"/>
      <c r="B143" s="36" t="s">
        <v>256</v>
      </c>
      <c r="C143" s="146">
        <v>600000</v>
      </c>
      <c r="D143" s="7" t="s">
        <v>417</v>
      </c>
    </row>
    <row r="144" spans="1:4" ht="17.25" thickBot="1" thickTop="1">
      <c r="A144" s="57" t="s">
        <v>115</v>
      </c>
      <c r="B144" s="32" t="s">
        <v>32</v>
      </c>
      <c r="C144" s="3">
        <f>SUM(C145)</f>
        <v>303000</v>
      </c>
      <c r="D144" s="69"/>
    </row>
    <row r="145" spans="1:4" ht="15.75" thickBot="1">
      <c r="A145" s="55"/>
      <c r="B145" s="56" t="s">
        <v>318</v>
      </c>
      <c r="C145" s="145">
        <v>303000</v>
      </c>
      <c r="D145" s="20" t="s">
        <v>423</v>
      </c>
    </row>
    <row r="146" spans="1:4" ht="17.25" thickBot="1" thickTop="1">
      <c r="A146" s="53" t="s">
        <v>116</v>
      </c>
      <c r="B146" s="45" t="s">
        <v>33</v>
      </c>
      <c r="C146" s="4">
        <f>SUM(C147)</f>
        <v>70000</v>
      </c>
      <c r="D146" s="54"/>
    </row>
    <row r="147" spans="1:4" ht="15.75" thickBot="1">
      <c r="A147" s="85"/>
      <c r="B147" s="80" t="s">
        <v>138</v>
      </c>
      <c r="C147" s="158">
        <v>70000</v>
      </c>
      <c r="D147" s="21"/>
    </row>
    <row r="148" spans="1:4" ht="17.25" thickBot="1" thickTop="1">
      <c r="A148" s="57" t="s">
        <v>117</v>
      </c>
      <c r="B148" s="32" t="s">
        <v>34</v>
      </c>
      <c r="C148" s="3">
        <f>SUM(C149:C150)</f>
        <v>3226000</v>
      </c>
      <c r="D148" s="69"/>
    </row>
    <row r="149" spans="1:4" ht="15">
      <c r="A149" s="19"/>
      <c r="B149" s="36" t="s">
        <v>35</v>
      </c>
      <c r="C149" s="146">
        <v>2500000</v>
      </c>
      <c r="D149" s="7"/>
    </row>
    <row r="150" spans="1:4" ht="15.75" thickBot="1">
      <c r="A150" s="37"/>
      <c r="B150" s="38" t="s">
        <v>316</v>
      </c>
      <c r="C150" s="143">
        <v>726000</v>
      </c>
      <c r="D150" s="15" t="s">
        <v>423</v>
      </c>
    </row>
    <row r="151" spans="1:4" ht="17.25" thickBot="1" thickTop="1">
      <c r="A151" s="57" t="s">
        <v>118</v>
      </c>
      <c r="B151" s="32" t="s">
        <v>36</v>
      </c>
      <c r="C151" s="3">
        <f>SUM(C152:C154)</f>
        <v>1543000</v>
      </c>
      <c r="D151" s="69"/>
    </row>
    <row r="152" spans="1:4" ht="15">
      <c r="A152" s="19"/>
      <c r="B152" s="36" t="s">
        <v>37</v>
      </c>
      <c r="C152" s="146">
        <v>1452000</v>
      </c>
      <c r="D152" s="7" t="s">
        <v>423</v>
      </c>
    </row>
    <row r="153" spans="1:4" ht="15">
      <c r="A153" s="62"/>
      <c r="B153" s="11" t="s">
        <v>243</v>
      </c>
      <c r="C153" s="147">
        <v>40000</v>
      </c>
      <c r="D153" s="16"/>
    </row>
    <row r="154" spans="1:4" ht="15.75" thickBot="1">
      <c r="A154" s="42"/>
      <c r="B154" s="60" t="s">
        <v>187</v>
      </c>
      <c r="C154" s="148">
        <v>51000</v>
      </c>
      <c r="D154" s="17"/>
    </row>
    <row r="155" spans="1:4" ht="17.25" thickBot="1" thickTop="1">
      <c r="A155" s="53" t="s">
        <v>38</v>
      </c>
      <c r="B155" s="45" t="s">
        <v>90</v>
      </c>
      <c r="C155" s="4">
        <f>SUM(C156:C168)</f>
        <v>4194000</v>
      </c>
      <c r="D155" s="54"/>
    </row>
    <row r="156" spans="1:4" ht="15">
      <c r="A156" s="19"/>
      <c r="B156" s="142" t="s">
        <v>382</v>
      </c>
      <c r="C156" s="146">
        <v>354000</v>
      </c>
      <c r="D156" s="7" t="s">
        <v>423</v>
      </c>
    </row>
    <row r="157" spans="1:4" ht="15">
      <c r="A157" s="37"/>
      <c r="B157" s="38" t="s">
        <v>217</v>
      </c>
      <c r="C157" s="143">
        <v>45000</v>
      </c>
      <c r="D157" s="15"/>
    </row>
    <row r="158" spans="1:4" ht="15">
      <c r="A158" s="37"/>
      <c r="B158" s="41" t="s">
        <v>218</v>
      </c>
      <c r="C158" s="143">
        <v>15000</v>
      </c>
      <c r="D158" s="15"/>
    </row>
    <row r="159" spans="1:4" ht="15">
      <c r="A159" s="63"/>
      <c r="B159" s="24" t="s">
        <v>92</v>
      </c>
      <c r="C159" s="149">
        <v>20000</v>
      </c>
      <c r="D159" s="18"/>
    </row>
    <row r="160" spans="1:4" ht="15">
      <c r="A160" s="37"/>
      <c r="B160" s="24" t="s">
        <v>229</v>
      </c>
      <c r="C160" s="149">
        <v>60000</v>
      </c>
      <c r="D160" s="15"/>
    </row>
    <row r="161" spans="1:4" ht="15">
      <c r="A161" s="37"/>
      <c r="B161" s="38" t="s">
        <v>295</v>
      </c>
      <c r="C161" s="143">
        <v>300000</v>
      </c>
      <c r="D161" s="15"/>
    </row>
    <row r="162" spans="1:4" ht="15">
      <c r="A162" s="37"/>
      <c r="B162" s="38" t="s">
        <v>164</v>
      </c>
      <c r="C162" s="143">
        <v>0</v>
      </c>
      <c r="D162" s="15"/>
    </row>
    <row r="163" spans="1:4" ht="15">
      <c r="A163" s="63"/>
      <c r="B163" s="24" t="s">
        <v>186</v>
      </c>
      <c r="C163" s="149">
        <v>61000</v>
      </c>
      <c r="D163" s="18"/>
    </row>
    <row r="164" spans="1:4" ht="15">
      <c r="A164" s="37"/>
      <c r="B164" s="38" t="s">
        <v>184</v>
      </c>
      <c r="C164" s="143">
        <v>350000</v>
      </c>
      <c r="D164" s="15"/>
    </row>
    <row r="165" spans="1:4" ht="15">
      <c r="A165" s="62"/>
      <c r="B165" s="11" t="s">
        <v>185</v>
      </c>
      <c r="C165" s="147">
        <v>100000</v>
      </c>
      <c r="D165" s="16"/>
    </row>
    <row r="166" spans="1:4" ht="15">
      <c r="A166" s="37"/>
      <c r="B166" s="38" t="s">
        <v>91</v>
      </c>
      <c r="C166" s="143">
        <v>300000</v>
      </c>
      <c r="D166" s="15"/>
    </row>
    <row r="167" spans="1:4" ht="15">
      <c r="A167" s="37"/>
      <c r="B167" s="38" t="s">
        <v>235</v>
      </c>
      <c r="C167" s="143">
        <v>370000</v>
      </c>
      <c r="D167" s="15"/>
    </row>
    <row r="168" spans="1:4" ht="15.75" thickBot="1">
      <c r="A168" s="42"/>
      <c r="B168" s="60" t="s">
        <v>136</v>
      </c>
      <c r="C168" s="148">
        <v>2219000</v>
      </c>
      <c r="D168" s="17"/>
    </row>
    <row r="169" spans="1:4" ht="17.25" thickBot="1" thickTop="1">
      <c r="A169" s="57" t="s">
        <v>193</v>
      </c>
      <c r="B169" s="32" t="s">
        <v>152</v>
      </c>
      <c r="C169" s="3">
        <f>SUM(C170:C171)</f>
        <v>6606000</v>
      </c>
      <c r="D169" s="69"/>
    </row>
    <row r="170" spans="1:4" ht="15">
      <c r="A170" s="19"/>
      <c r="B170" s="11" t="s">
        <v>219</v>
      </c>
      <c r="C170" s="147">
        <v>230000</v>
      </c>
      <c r="D170" s="7"/>
    </row>
    <row r="171" spans="1:4" ht="15.75" thickBot="1">
      <c r="A171" s="62"/>
      <c r="B171" s="38" t="s">
        <v>317</v>
      </c>
      <c r="C171" s="143">
        <v>6376000</v>
      </c>
      <c r="D171" s="16" t="s">
        <v>423</v>
      </c>
    </row>
    <row r="172" spans="1:4" ht="17.25" thickBot="1" thickTop="1">
      <c r="A172" s="57" t="s">
        <v>190</v>
      </c>
      <c r="B172" s="79" t="s">
        <v>189</v>
      </c>
      <c r="C172" s="6">
        <f>SUM(C173:C176)</f>
        <v>900000</v>
      </c>
      <c r="D172" s="69"/>
    </row>
    <row r="173" spans="1:4" ht="15">
      <c r="A173" s="19"/>
      <c r="B173" s="36" t="s">
        <v>304</v>
      </c>
      <c r="C173" s="146">
        <v>200000</v>
      </c>
      <c r="D173" s="7"/>
    </row>
    <row r="174" spans="1:4" ht="15">
      <c r="A174" s="37"/>
      <c r="B174" s="38" t="s">
        <v>305</v>
      </c>
      <c r="C174" s="143">
        <v>100000</v>
      </c>
      <c r="D174" s="15"/>
    </row>
    <row r="175" spans="1:4" ht="15">
      <c r="A175" s="37"/>
      <c r="B175" s="38" t="s">
        <v>306</v>
      </c>
      <c r="C175" s="143">
        <v>200000</v>
      </c>
      <c r="D175" s="15"/>
    </row>
    <row r="176" spans="1:4" ht="15.75" thickBot="1">
      <c r="A176" s="37"/>
      <c r="B176" s="38" t="s">
        <v>307</v>
      </c>
      <c r="C176" s="143">
        <v>400000</v>
      </c>
      <c r="D176" s="15"/>
    </row>
    <row r="177" spans="1:4" ht="17.25" thickBot="1" thickTop="1">
      <c r="A177" s="57" t="s">
        <v>188</v>
      </c>
      <c r="B177" s="32" t="s">
        <v>39</v>
      </c>
      <c r="C177" s="3">
        <f>SUM(C178)</f>
        <v>3643000</v>
      </c>
      <c r="D177" s="69"/>
    </row>
    <row r="178" spans="1:4" ht="15.75" thickBot="1">
      <c r="A178" s="55"/>
      <c r="B178" s="56" t="s">
        <v>383</v>
      </c>
      <c r="C178" s="145">
        <v>3643000</v>
      </c>
      <c r="D178" s="20" t="s">
        <v>423</v>
      </c>
    </row>
    <row r="179" spans="1:4" ht="17.25" thickBot="1" thickTop="1">
      <c r="A179" s="109" t="s">
        <v>220</v>
      </c>
      <c r="B179" s="61" t="s">
        <v>221</v>
      </c>
      <c r="C179" s="14">
        <f>SUM(C180)</f>
        <v>60000</v>
      </c>
      <c r="D179" s="23"/>
    </row>
    <row r="180" spans="1:4" ht="15.75" thickBot="1">
      <c r="A180" s="62"/>
      <c r="B180" s="11" t="s">
        <v>331</v>
      </c>
      <c r="C180" s="147">
        <v>60000</v>
      </c>
      <c r="D180" s="16"/>
    </row>
    <row r="181" spans="1:4" ht="17.25" thickBot="1" thickTop="1">
      <c r="A181" s="57" t="s">
        <v>119</v>
      </c>
      <c r="B181" s="32" t="s">
        <v>40</v>
      </c>
      <c r="C181" s="3">
        <f>SUM(C182:C183)</f>
        <v>190000</v>
      </c>
      <c r="D181" s="69"/>
    </row>
    <row r="182" spans="1:4" ht="15">
      <c r="A182" s="62"/>
      <c r="B182" s="11" t="s">
        <v>141</v>
      </c>
      <c r="C182" s="147">
        <v>30000</v>
      </c>
      <c r="D182" s="16"/>
    </row>
    <row r="183" spans="1:4" ht="15.75" thickBot="1">
      <c r="A183" s="37"/>
      <c r="B183" s="38" t="s">
        <v>41</v>
      </c>
      <c r="C183" s="143">
        <v>160000</v>
      </c>
      <c r="D183" s="15"/>
    </row>
    <row r="184" spans="1:4" ht="17.25" thickBot="1" thickTop="1">
      <c r="A184" s="57" t="s">
        <v>120</v>
      </c>
      <c r="B184" s="32" t="s">
        <v>42</v>
      </c>
      <c r="C184" s="3">
        <f>SUM(C185)</f>
        <v>10000</v>
      </c>
      <c r="D184" s="69"/>
    </row>
    <row r="185" spans="1:4" ht="15.75" thickBot="1">
      <c r="A185" s="55"/>
      <c r="B185" s="56" t="s">
        <v>97</v>
      </c>
      <c r="C185" s="145">
        <v>10000</v>
      </c>
      <c r="D185" s="20"/>
    </row>
    <row r="186" spans="1:4" ht="17.25" thickBot="1" thickTop="1">
      <c r="A186" s="57" t="s">
        <v>121</v>
      </c>
      <c r="B186" s="32" t="s">
        <v>43</v>
      </c>
      <c r="C186" s="3">
        <f>SUM(C187)</f>
        <v>10000</v>
      </c>
      <c r="D186" s="69"/>
    </row>
    <row r="187" spans="1:4" ht="15.75" thickBot="1">
      <c r="A187" s="42"/>
      <c r="B187" s="60" t="s">
        <v>93</v>
      </c>
      <c r="C187" s="148">
        <v>10000</v>
      </c>
      <c r="D187" s="17"/>
    </row>
    <row r="188" spans="1:4" ht="17.25" thickBot="1" thickTop="1">
      <c r="A188" s="47" t="s">
        <v>122</v>
      </c>
      <c r="B188" s="45" t="s">
        <v>153</v>
      </c>
      <c r="C188" s="4">
        <f>SUM(C189:C197)</f>
        <v>8005000</v>
      </c>
      <c r="D188" s="49"/>
    </row>
    <row r="189" spans="1:4" ht="15">
      <c r="A189" s="19"/>
      <c r="B189" s="36" t="s">
        <v>94</v>
      </c>
      <c r="C189" s="146">
        <v>5324000</v>
      </c>
      <c r="D189" s="7" t="s">
        <v>423</v>
      </c>
    </row>
    <row r="190" spans="1:4" ht="15">
      <c r="A190" s="62"/>
      <c r="B190" s="11" t="s">
        <v>203</v>
      </c>
      <c r="C190" s="147">
        <v>61000</v>
      </c>
      <c r="D190" s="16" t="s">
        <v>423</v>
      </c>
    </row>
    <row r="191" spans="1:4" ht="15">
      <c r="A191" s="37"/>
      <c r="B191" s="38" t="s">
        <v>333</v>
      </c>
      <c r="C191" s="143">
        <v>300000</v>
      </c>
      <c r="D191" s="15"/>
    </row>
    <row r="192" spans="1:4" ht="15">
      <c r="A192" s="39"/>
      <c r="B192" s="78" t="s">
        <v>332</v>
      </c>
      <c r="C192" s="157">
        <v>200000</v>
      </c>
      <c r="D192" s="40"/>
    </row>
    <row r="193" spans="1:4" ht="15">
      <c r="A193" s="39"/>
      <c r="B193" s="78" t="s">
        <v>308</v>
      </c>
      <c r="C193" s="157">
        <v>2000000</v>
      </c>
      <c r="D193" s="40"/>
    </row>
    <row r="194" spans="1:4" ht="15">
      <c r="A194" s="39"/>
      <c r="B194" s="78" t="s">
        <v>385</v>
      </c>
      <c r="C194" s="157">
        <v>30000</v>
      </c>
      <c r="D194" s="40"/>
    </row>
    <row r="195" spans="1:4" ht="15">
      <c r="A195" s="39"/>
      <c r="B195" s="78" t="s">
        <v>388</v>
      </c>
      <c r="C195" s="157">
        <v>30000</v>
      </c>
      <c r="D195" s="40"/>
    </row>
    <row r="196" spans="1:4" ht="15">
      <c r="A196" s="39"/>
      <c r="B196" s="78" t="s">
        <v>387</v>
      </c>
      <c r="C196" s="157">
        <v>30000</v>
      </c>
      <c r="D196" s="40"/>
    </row>
    <row r="197" spans="1:4" ht="15.75" thickBot="1">
      <c r="A197" s="42"/>
      <c r="B197" s="60" t="s">
        <v>386</v>
      </c>
      <c r="C197" s="148">
        <v>30000</v>
      </c>
      <c r="D197" s="17"/>
    </row>
    <row r="198" spans="1:4" ht="17.25" thickBot="1" thickTop="1">
      <c r="A198" s="47" t="s">
        <v>123</v>
      </c>
      <c r="B198" s="48" t="s">
        <v>44</v>
      </c>
      <c r="C198" s="5">
        <f>SUM(C199)</f>
        <v>20000</v>
      </c>
      <c r="D198" s="49"/>
    </row>
    <row r="199" spans="1:4" ht="15.75" thickBot="1">
      <c r="A199" s="19"/>
      <c r="B199" s="86" t="s">
        <v>44</v>
      </c>
      <c r="C199" s="146">
        <v>20000</v>
      </c>
      <c r="D199" s="7"/>
    </row>
    <row r="200" spans="1:4" ht="17.25" thickBot="1" thickTop="1">
      <c r="A200" s="57" t="s">
        <v>124</v>
      </c>
      <c r="B200" s="45" t="s">
        <v>45</v>
      </c>
      <c r="C200" s="3">
        <f>SUM(C201)</f>
        <v>10000</v>
      </c>
      <c r="D200" s="69"/>
    </row>
    <row r="201" spans="1:4" ht="15.75" thickBot="1">
      <c r="A201" s="55"/>
      <c r="B201" s="56" t="s">
        <v>45</v>
      </c>
      <c r="C201" s="144">
        <v>10000</v>
      </c>
      <c r="D201" s="20"/>
    </row>
    <row r="202" spans="1:4" ht="17.25" thickBot="1" thickTop="1">
      <c r="A202" s="47" t="s">
        <v>277</v>
      </c>
      <c r="B202" s="45" t="s">
        <v>245</v>
      </c>
      <c r="C202" s="4">
        <f>SUM(C203)</f>
        <v>40000</v>
      </c>
      <c r="D202" s="49"/>
    </row>
    <row r="203" spans="1:4" ht="15.75" thickBot="1">
      <c r="A203" s="127"/>
      <c r="B203" s="115" t="s">
        <v>424</v>
      </c>
      <c r="C203" s="162">
        <v>40000</v>
      </c>
      <c r="D203" s="116"/>
    </row>
    <row r="204" spans="1:4" ht="17.25" thickBot="1" thickTop="1">
      <c r="A204" s="53" t="s">
        <v>125</v>
      </c>
      <c r="B204" s="45" t="s">
        <v>95</v>
      </c>
      <c r="C204" s="4">
        <f>SUM(C205:C207)</f>
        <v>365000</v>
      </c>
      <c r="D204" s="54"/>
    </row>
    <row r="205" spans="1:4" ht="15">
      <c r="A205" s="19"/>
      <c r="B205" s="36" t="s">
        <v>46</v>
      </c>
      <c r="C205" s="146">
        <v>15000</v>
      </c>
      <c r="D205" s="7"/>
    </row>
    <row r="206" spans="1:4" ht="15">
      <c r="A206" s="37"/>
      <c r="B206" s="38" t="s">
        <v>309</v>
      </c>
      <c r="C206" s="143">
        <v>250000</v>
      </c>
      <c r="D206" s="15"/>
    </row>
    <row r="207" spans="1:4" ht="15.75" thickBot="1">
      <c r="A207" s="37"/>
      <c r="B207" s="38" t="s">
        <v>194</v>
      </c>
      <c r="C207" s="143">
        <v>100000</v>
      </c>
      <c r="D207" s="15"/>
    </row>
    <row r="208" spans="1:4" ht="17.25" thickBot="1" thickTop="1">
      <c r="A208" s="44" t="s">
        <v>202</v>
      </c>
      <c r="B208" s="68" t="s">
        <v>201</v>
      </c>
      <c r="C208" s="1">
        <f>SUM(C209)</f>
        <v>30000</v>
      </c>
      <c r="D208" s="46"/>
    </row>
    <row r="209" spans="1:4" ht="15.75" thickBot="1">
      <c r="A209" s="55"/>
      <c r="B209" s="56" t="s">
        <v>425</v>
      </c>
      <c r="C209" s="145">
        <v>30000</v>
      </c>
      <c r="D209" s="20"/>
    </row>
    <row r="210" spans="1:4" ht="17.25" thickBot="1" thickTop="1">
      <c r="A210" s="44" t="s">
        <v>208</v>
      </c>
      <c r="B210" s="32" t="s">
        <v>278</v>
      </c>
      <c r="C210" s="3">
        <f>SUM(C211:C212)</f>
        <v>5614000</v>
      </c>
      <c r="D210" s="46"/>
    </row>
    <row r="211" spans="1:4" ht="15">
      <c r="A211" s="19"/>
      <c r="B211" s="80" t="s">
        <v>426</v>
      </c>
      <c r="C211" s="158">
        <v>410000</v>
      </c>
      <c r="D211" s="7"/>
    </row>
    <row r="212" spans="1:4" ht="15.75" thickBot="1">
      <c r="A212" s="87"/>
      <c r="B212" s="88" t="s">
        <v>257</v>
      </c>
      <c r="C212" s="161">
        <v>5204000</v>
      </c>
      <c r="D212" s="89" t="s">
        <v>422</v>
      </c>
    </row>
    <row r="213" spans="1:4" ht="17.25" thickBot="1" thickTop="1">
      <c r="A213" s="57" t="s">
        <v>166</v>
      </c>
      <c r="B213" s="79" t="s">
        <v>165</v>
      </c>
      <c r="C213" s="6">
        <f>SUM(C214:C214)</f>
        <v>750000</v>
      </c>
      <c r="D213" s="69"/>
    </row>
    <row r="214" spans="1:4" ht="15.75" thickBot="1">
      <c r="A214" s="55"/>
      <c r="B214" s="86" t="s">
        <v>427</v>
      </c>
      <c r="C214" s="145">
        <v>750000</v>
      </c>
      <c r="D214" s="20"/>
    </row>
    <row r="215" spans="1:4" ht="17.25" thickBot="1" thickTop="1">
      <c r="A215" s="57" t="s">
        <v>222</v>
      </c>
      <c r="B215" s="79" t="s">
        <v>223</v>
      </c>
      <c r="C215" s="6">
        <f>SUM(C216)</f>
        <v>90000</v>
      </c>
      <c r="D215" s="69"/>
    </row>
    <row r="216" spans="1:4" ht="15.75" thickBot="1">
      <c r="A216" s="55"/>
      <c r="B216" s="86" t="s">
        <v>428</v>
      </c>
      <c r="C216" s="145">
        <v>90000</v>
      </c>
      <c r="D216" s="20"/>
    </row>
    <row r="217" spans="1:4" ht="17.25" thickBot="1" thickTop="1">
      <c r="A217" s="90" t="s">
        <v>334</v>
      </c>
      <c r="B217" s="68" t="s">
        <v>224</v>
      </c>
      <c r="C217" s="1">
        <f>SUM(C218:C220)</f>
        <v>335000</v>
      </c>
      <c r="D217" s="22"/>
    </row>
    <row r="218" spans="1:4" ht="15.75">
      <c r="A218" s="140"/>
      <c r="B218" s="36" t="s">
        <v>429</v>
      </c>
      <c r="C218" s="146">
        <v>200000</v>
      </c>
      <c r="D218" s="7"/>
    </row>
    <row r="219" spans="1:4" ht="15.75">
      <c r="A219" s="141"/>
      <c r="B219" s="38" t="s">
        <v>335</v>
      </c>
      <c r="C219" s="143">
        <v>20000</v>
      </c>
      <c r="D219" s="15"/>
    </row>
    <row r="220" spans="1:4" ht="15.75" thickBot="1">
      <c r="A220" s="51"/>
      <c r="B220" s="43" t="s">
        <v>246</v>
      </c>
      <c r="C220" s="144">
        <v>115000</v>
      </c>
      <c r="D220" s="52"/>
    </row>
    <row r="221" spans="1:4" ht="17.25" thickBot="1" thickTop="1">
      <c r="A221" s="53" t="s">
        <v>126</v>
      </c>
      <c r="B221" s="45" t="s">
        <v>96</v>
      </c>
      <c r="C221" s="4">
        <f>SUM(C222)</f>
        <v>10000</v>
      </c>
      <c r="D221" s="54"/>
    </row>
    <row r="222" spans="1:4" ht="15.75" thickBot="1">
      <c r="A222" s="87"/>
      <c r="B222" s="88" t="s">
        <v>402</v>
      </c>
      <c r="C222" s="161">
        <v>10000</v>
      </c>
      <c r="D222" s="89"/>
    </row>
    <row r="223" spans="1:4" ht="17.25" thickBot="1" thickTop="1">
      <c r="A223" s="44" t="s">
        <v>127</v>
      </c>
      <c r="B223" s="32" t="s">
        <v>47</v>
      </c>
      <c r="C223" s="3">
        <f>SUM(C224:C225)</f>
        <v>65000</v>
      </c>
      <c r="D223" s="46"/>
    </row>
    <row r="224" spans="1:4" ht="15">
      <c r="A224" s="37"/>
      <c r="B224" s="38" t="s">
        <v>403</v>
      </c>
      <c r="C224" s="143">
        <v>50000</v>
      </c>
      <c r="D224" s="15"/>
    </row>
    <row r="225" spans="1:4" ht="15.75" thickBot="1">
      <c r="A225" s="51"/>
      <c r="B225" s="43" t="s">
        <v>48</v>
      </c>
      <c r="C225" s="144">
        <v>15000</v>
      </c>
      <c r="D225" s="52"/>
    </row>
    <row r="226" spans="1:4" ht="17.25" thickBot="1" thickTop="1">
      <c r="A226" s="57" t="s">
        <v>142</v>
      </c>
      <c r="B226" s="79" t="s">
        <v>49</v>
      </c>
      <c r="C226" s="6">
        <f>SUM(C227:C242)</f>
        <v>3298000</v>
      </c>
      <c r="D226" s="69"/>
    </row>
    <row r="227" spans="1:4" ht="15">
      <c r="A227" s="62"/>
      <c r="B227" s="11" t="s">
        <v>50</v>
      </c>
      <c r="C227" s="147">
        <v>2219000</v>
      </c>
      <c r="D227" s="16"/>
    </row>
    <row r="228" spans="1:4" ht="15">
      <c r="A228" s="39"/>
      <c r="B228" s="78" t="s">
        <v>171</v>
      </c>
      <c r="C228" s="157">
        <v>556000</v>
      </c>
      <c r="D228" s="40"/>
    </row>
    <row r="229" spans="1:4" ht="15">
      <c r="A229" s="37"/>
      <c r="B229" s="38" t="s">
        <v>51</v>
      </c>
      <c r="C229" s="143">
        <v>200000</v>
      </c>
      <c r="D229" s="15"/>
    </row>
    <row r="230" spans="1:4" ht="15">
      <c r="A230" s="62"/>
      <c r="B230" s="11" t="s">
        <v>52</v>
      </c>
      <c r="C230" s="147">
        <v>70000</v>
      </c>
      <c r="D230" s="16"/>
    </row>
    <row r="231" spans="1:4" ht="15">
      <c r="A231" s="37"/>
      <c r="B231" s="38" t="s">
        <v>53</v>
      </c>
      <c r="C231" s="143">
        <v>3000</v>
      </c>
      <c r="D231" s="15"/>
    </row>
    <row r="232" spans="1:4" ht="15">
      <c r="A232" s="62"/>
      <c r="B232" s="11" t="s">
        <v>233</v>
      </c>
      <c r="C232" s="147">
        <v>35000</v>
      </c>
      <c r="D232" s="16"/>
    </row>
    <row r="233" spans="1:4" ht="15">
      <c r="A233" s="37"/>
      <c r="B233" s="38" t="s">
        <v>54</v>
      </c>
      <c r="C233" s="143">
        <v>15000</v>
      </c>
      <c r="D233" s="15"/>
    </row>
    <row r="234" spans="1:4" ht="15">
      <c r="A234" s="37"/>
      <c r="B234" s="38" t="s">
        <v>64</v>
      </c>
      <c r="C234" s="143">
        <v>80000</v>
      </c>
      <c r="D234" s="15"/>
    </row>
    <row r="235" spans="1:4" ht="15">
      <c r="A235" s="37"/>
      <c r="B235" s="38" t="s">
        <v>286</v>
      </c>
      <c r="C235" s="143">
        <v>20000</v>
      </c>
      <c r="D235" s="15"/>
    </row>
    <row r="236" spans="1:4" ht="15">
      <c r="A236" s="62"/>
      <c r="B236" s="11" t="s">
        <v>55</v>
      </c>
      <c r="C236" s="147">
        <v>10000</v>
      </c>
      <c r="D236" s="16"/>
    </row>
    <row r="237" spans="1:4" ht="15">
      <c r="A237" s="37"/>
      <c r="B237" s="38" t="s">
        <v>56</v>
      </c>
      <c r="C237" s="143">
        <v>5000</v>
      </c>
      <c r="D237" s="15"/>
    </row>
    <row r="238" spans="1:4" ht="15">
      <c r="A238" s="62"/>
      <c r="B238" s="11" t="s">
        <v>198</v>
      </c>
      <c r="C238" s="147">
        <v>15000</v>
      </c>
      <c r="D238" s="16"/>
    </row>
    <row r="239" spans="1:4" ht="15">
      <c r="A239" s="37"/>
      <c r="B239" s="38" t="s">
        <v>287</v>
      </c>
      <c r="C239" s="143">
        <v>40000</v>
      </c>
      <c r="D239" s="15"/>
    </row>
    <row r="240" spans="1:4" ht="15">
      <c r="A240" s="37"/>
      <c r="B240" s="38" t="s">
        <v>58</v>
      </c>
      <c r="C240" s="143">
        <v>20000</v>
      </c>
      <c r="D240" s="15"/>
    </row>
    <row r="241" spans="1:4" ht="15">
      <c r="A241" s="37"/>
      <c r="B241" s="38" t="s">
        <v>68</v>
      </c>
      <c r="C241" s="143">
        <v>5000</v>
      </c>
      <c r="D241" s="15"/>
    </row>
    <row r="242" spans="1:4" ht="15.75" thickBot="1">
      <c r="A242" s="39"/>
      <c r="B242" s="41" t="s">
        <v>288</v>
      </c>
      <c r="C242" s="15">
        <v>5000</v>
      </c>
      <c r="D242" s="40"/>
    </row>
    <row r="243" spans="1:4" ht="17.25" thickBot="1" thickTop="1">
      <c r="A243" s="44" t="s">
        <v>213</v>
      </c>
      <c r="B243" s="68" t="s">
        <v>207</v>
      </c>
      <c r="C243" s="1">
        <f>SUM(C244)</f>
        <v>300000</v>
      </c>
      <c r="D243" s="46"/>
    </row>
    <row r="244" spans="1:4" ht="15.75" thickBot="1">
      <c r="A244" s="55"/>
      <c r="B244" s="56" t="s">
        <v>227</v>
      </c>
      <c r="C244" s="145">
        <v>300000</v>
      </c>
      <c r="D244" s="20"/>
    </row>
    <row r="245" spans="1:4" ht="17.25" thickBot="1" thickTop="1">
      <c r="A245" s="53" t="s">
        <v>128</v>
      </c>
      <c r="B245" s="45" t="s">
        <v>59</v>
      </c>
      <c r="C245" s="4">
        <f>SUM(C246:C268)</f>
        <v>1370000</v>
      </c>
      <c r="D245" s="54"/>
    </row>
    <row r="246" spans="1:4" ht="15">
      <c r="A246" s="62"/>
      <c r="B246" s="11" t="s">
        <v>330</v>
      </c>
      <c r="C246" s="147">
        <v>108000</v>
      </c>
      <c r="D246" s="16"/>
    </row>
    <row r="247" spans="1:4" ht="15">
      <c r="A247" s="37"/>
      <c r="B247" s="38" t="s">
        <v>171</v>
      </c>
      <c r="C247" s="143">
        <v>13000</v>
      </c>
      <c r="D247" s="15"/>
    </row>
    <row r="248" spans="1:4" ht="15">
      <c r="A248" s="37"/>
      <c r="B248" s="38" t="s">
        <v>51</v>
      </c>
      <c r="C248" s="143">
        <v>5000</v>
      </c>
      <c r="D248" s="15"/>
    </row>
    <row r="249" spans="1:4" ht="15">
      <c r="A249" s="37"/>
      <c r="B249" s="38" t="s">
        <v>52</v>
      </c>
      <c r="C249" s="143">
        <v>45000</v>
      </c>
      <c r="D249" s="15"/>
    </row>
    <row r="250" spans="1:4" ht="15">
      <c r="A250" s="37"/>
      <c r="B250" s="38" t="s">
        <v>60</v>
      </c>
      <c r="C250" s="143">
        <v>1000</v>
      </c>
      <c r="D250" s="15"/>
    </row>
    <row r="251" spans="1:4" ht="15">
      <c r="A251" s="37"/>
      <c r="B251" s="38" t="s">
        <v>233</v>
      </c>
      <c r="C251" s="143">
        <v>65000</v>
      </c>
      <c r="D251" s="15"/>
    </row>
    <row r="252" spans="1:4" ht="15">
      <c r="A252" s="37"/>
      <c r="B252" s="38" t="s">
        <v>54</v>
      </c>
      <c r="C252" s="143">
        <v>40000</v>
      </c>
      <c r="D252" s="15"/>
    </row>
    <row r="253" spans="1:4" ht="15">
      <c r="A253" s="37"/>
      <c r="B253" s="38" t="s">
        <v>61</v>
      </c>
      <c r="C253" s="143">
        <v>65000</v>
      </c>
      <c r="D253" s="15"/>
    </row>
    <row r="254" spans="1:4" ht="15">
      <c r="A254" s="37"/>
      <c r="B254" s="38" t="s">
        <v>62</v>
      </c>
      <c r="C254" s="143">
        <v>370000</v>
      </c>
      <c r="D254" s="15"/>
    </row>
    <row r="255" spans="1:4" ht="15">
      <c r="A255" s="37"/>
      <c r="B255" s="38" t="s">
        <v>63</v>
      </c>
      <c r="C255" s="143">
        <v>240000</v>
      </c>
      <c r="D255" s="15"/>
    </row>
    <row r="256" spans="1:4" ht="15">
      <c r="A256" s="37"/>
      <c r="B256" s="38" t="s">
        <v>64</v>
      </c>
      <c r="C256" s="143">
        <v>130000</v>
      </c>
      <c r="D256" s="15"/>
    </row>
    <row r="257" spans="1:4" ht="15">
      <c r="A257" s="37"/>
      <c r="B257" s="38" t="s">
        <v>66</v>
      </c>
      <c r="C257" s="143">
        <v>6000</v>
      </c>
      <c r="D257" s="15"/>
    </row>
    <row r="258" spans="1:4" ht="15">
      <c r="A258" s="37"/>
      <c r="B258" s="38" t="s">
        <v>67</v>
      </c>
      <c r="C258" s="143">
        <v>8000</v>
      </c>
      <c r="D258" s="15"/>
    </row>
    <row r="259" spans="1:4" ht="15">
      <c r="A259" s="37"/>
      <c r="B259" s="38" t="s">
        <v>57</v>
      </c>
      <c r="C259" s="143">
        <v>10000</v>
      </c>
      <c r="D259" s="15"/>
    </row>
    <row r="260" spans="1:4" ht="15">
      <c r="A260" s="37"/>
      <c r="B260" s="38" t="s">
        <v>287</v>
      </c>
      <c r="C260" s="143">
        <v>50000</v>
      </c>
      <c r="D260" s="15"/>
    </row>
    <row r="261" spans="1:4" ht="15">
      <c r="A261" s="37"/>
      <c r="B261" s="38" t="s">
        <v>58</v>
      </c>
      <c r="C261" s="143">
        <v>80000</v>
      </c>
      <c r="D261" s="15"/>
    </row>
    <row r="262" spans="1:4" ht="15">
      <c r="A262" s="37"/>
      <c r="B262" s="38" t="s">
        <v>68</v>
      </c>
      <c r="C262" s="143">
        <v>10000</v>
      </c>
      <c r="D262" s="15"/>
    </row>
    <row r="263" spans="1:4" ht="15">
      <c r="A263" s="37"/>
      <c r="B263" s="38" t="s">
        <v>234</v>
      </c>
      <c r="C263" s="143">
        <v>4000</v>
      </c>
      <c r="D263" s="15"/>
    </row>
    <row r="264" spans="1:4" ht="15">
      <c r="A264" s="37"/>
      <c r="B264" s="38" t="s">
        <v>289</v>
      </c>
      <c r="C264" s="143">
        <v>0</v>
      </c>
      <c r="D264" s="15"/>
    </row>
    <row r="265" spans="1:4" ht="15">
      <c r="A265" s="37"/>
      <c r="B265" s="38" t="s">
        <v>156</v>
      </c>
      <c r="C265" s="143">
        <v>30000</v>
      </c>
      <c r="D265" s="15"/>
    </row>
    <row r="266" spans="1:4" ht="15">
      <c r="A266" s="37"/>
      <c r="B266" s="38" t="s">
        <v>157</v>
      </c>
      <c r="C266" s="143">
        <v>30000</v>
      </c>
      <c r="D266" s="15"/>
    </row>
    <row r="267" spans="1:4" ht="15">
      <c r="A267" s="37"/>
      <c r="B267" s="38" t="s">
        <v>158</v>
      </c>
      <c r="C267" s="143">
        <v>30000</v>
      </c>
      <c r="D267" s="15"/>
    </row>
    <row r="268" spans="1:4" ht="15.75" thickBot="1">
      <c r="A268" s="37"/>
      <c r="B268" s="38" t="s">
        <v>159</v>
      </c>
      <c r="C268" s="143">
        <v>30000</v>
      </c>
      <c r="D268" s="15"/>
    </row>
    <row r="269" spans="1:4" ht="17.25" thickBot="1" thickTop="1">
      <c r="A269" s="44" t="s">
        <v>129</v>
      </c>
      <c r="B269" s="32" t="s">
        <v>69</v>
      </c>
      <c r="C269" s="3">
        <f>SUM(C270:C281)</f>
        <v>2300000</v>
      </c>
      <c r="D269" s="46"/>
    </row>
    <row r="270" spans="1:4" ht="15">
      <c r="A270" s="19"/>
      <c r="B270" s="80" t="s">
        <v>404</v>
      </c>
      <c r="C270" s="158">
        <v>140000</v>
      </c>
      <c r="D270" s="7"/>
    </row>
    <row r="271" spans="1:4" ht="15">
      <c r="A271" s="37"/>
      <c r="B271" s="81" t="s">
        <v>299</v>
      </c>
      <c r="C271" s="159">
        <v>40000</v>
      </c>
      <c r="D271" s="15"/>
    </row>
    <row r="272" spans="1:4" ht="15">
      <c r="A272" s="62"/>
      <c r="B272" s="11" t="s">
        <v>405</v>
      </c>
      <c r="C272" s="16">
        <v>1130000</v>
      </c>
      <c r="D272" s="16"/>
    </row>
    <row r="273" spans="1:4" ht="15">
      <c r="A273" s="37"/>
      <c r="B273" s="38" t="s">
        <v>406</v>
      </c>
      <c r="C273" s="15">
        <v>132000</v>
      </c>
      <c r="D273" s="15"/>
    </row>
    <row r="274" spans="1:4" ht="15">
      <c r="A274" s="37"/>
      <c r="B274" s="38" t="s">
        <v>407</v>
      </c>
      <c r="C274" s="15">
        <v>130000</v>
      </c>
      <c r="D274" s="15"/>
    </row>
    <row r="275" spans="1:4" ht="15">
      <c r="A275" s="37"/>
      <c r="B275" s="38" t="s">
        <v>171</v>
      </c>
      <c r="C275" s="15">
        <v>283000</v>
      </c>
      <c r="D275" s="15"/>
    </row>
    <row r="276" spans="1:4" ht="15">
      <c r="A276" s="37"/>
      <c r="B276" s="38" t="s">
        <v>51</v>
      </c>
      <c r="C276" s="15">
        <v>126000</v>
      </c>
      <c r="D276" s="15"/>
    </row>
    <row r="277" spans="1:4" ht="15">
      <c r="A277" s="37"/>
      <c r="B277" s="38" t="s">
        <v>70</v>
      </c>
      <c r="C277" s="15">
        <v>26000</v>
      </c>
      <c r="D277" s="15"/>
    </row>
    <row r="278" spans="1:4" ht="15">
      <c r="A278" s="62"/>
      <c r="B278" s="38" t="s">
        <v>71</v>
      </c>
      <c r="C278" s="15">
        <v>144000</v>
      </c>
      <c r="D278" s="16"/>
    </row>
    <row r="279" spans="1:4" ht="15">
      <c r="A279" s="37"/>
      <c r="B279" s="24" t="s">
        <v>171</v>
      </c>
      <c r="C279" s="18">
        <v>36000</v>
      </c>
      <c r="D279" s="15"/>
    </row>
    <row r="280" spans="1:4" ht="15">
      <c r="A280" s="37"/>
      <c r="B280" s="41" t="s">
        <v>51</v>
      </c>
      <c r="C280" s="15">
        <v>13000</v>
      </c>
      <c r="D280" s="15"/>
    </row>
    <row r="281" spans="1:4" ht="15.75" thickBot="1">
      <c r="A281" s="37"/>
      <c r="B281" s="12" t="s">
        <v>290</v>
      </c>
      <c r="C281" s="17">
        <v>100000</v>
      </c>
      <c r="D281" s="15"/>
    </row>
    <row r="282" spans="1:4" ht="17.25" thickBot="1" thickTop="1">
      <c r="A282" s="44" t="s">
        <v>130</v>
      </c>
      <c r="B282" s="32" t="s">
        <v>72</v>
      </c>
      <c r="C282" s="4">
        <f>SUM(C283:C338)</f>
        <v>53098000</v>
      </c>
      <c r="D282" s="46"/>
    </row>
    <row r="283" spans="1:4" ht="15">
      <c r="A283" s="91"/>
      <c r="B283" s="24" t="s">
        <v>172</v>
      </c>
      <c r="C283" s="149">
        <v>28273000</v>
      </c>
      <c r="D283" s="92"/>
    </row>
    <row r="284" spans="1:4" ht="15">
      <c r="A284" s="37"/>
      <c r="B284" s="38" t="s">
        <v>408</v>
      </c>
      <c r="C284" s="143">
        <v>1780000</v>
      </c>
      <c r="D284" s="15"/>
    </row>
    <row r="285" spans="1:4" ht="15">
      <c r="A285" s="37"/>
      <c r="B285" s="38" t="s">
        <v>409</v>
      </c>
      <c r="C285" s="143">
        <v>50000</v>
      </c>
      <c r="D285" s="15"/>
    </row>
    <row r="286" spans="1:4" ht="15">
      <c r="A286" s="37"/>
      <c r="B286" s="38" t="s">
        <v>410</v>
      </c>
      <c r="C286" s="143">
        <v>388000</v>
      </c>
      <c r="D286" s="15"/>
    </row>
    <row r="287" spans="1:4" ht="15">
      <c r="A287" s="37"/>
      <c r="B287" s="38" t="s">
        <v>173</v>
      </c>
      <c r="C287" s="143">
        <v>285000</v>
      </c>
      <c r="D287" s="15"/>
    </row>
    <row r="288" spans="1:4" ht="15">
      <c r="A288" s="37"/>
      <c r="B288" s="38" t="s">
        <v>174</v>
      </c>
      <c r="C288" s="143">
        <v>38000</v>
      </c>
      <c r="D288" s="15"/>
    </row>
    <row r="289" spans="1:4" ht="15">
      <c r="A289" s="93"/>
      <c r="B289" s="38" t="s">
        <v>180</v>
      </c>
      <c r="C289" s="143">
        <v>7070000</v>
      </c>
      <c r="D289" s="94"/>
    </row>
    <row r="290" spans="1:4" ht="15">
      <c r="A290" s="37"/>
      <c r="B290" s="38" t="s">
        <v>181</v>
      </c>
      <c r="C290" s="143">
        <v>445000</v>
      </c>
      <c r="D290" s="15"/>
    </row>
    <row r="291" spans="1:4" ht="15">
      <c r="A291" s="37"/>
      <c r="B291" s="38" t="s">
        <v>182</v>
      </c>
      <c r="C291" s="143">
        <v>13000</v>
      </c>
      <c r="D291" s="15"/>
    </row>
    <row r="292" spans="1:4" ht="15">
      <c r="A292" s="37"/>
      <c r="B292" s="38" t="s">
        <v>183</v>
      </c>
      <c r="C292" s="143">
        <v>98000</v>
      </c>
      <c r="D292" s="15"/>
    </row>
    <row r="293" spans="1:4" ht="15">
      <c r="A293" s="37"/>
      <c r="B293" s="38" t="s">
        <v>300</v>
      </c>
      <c r="C293" s="149">
        <v>47000</v>
      </c>
      <c r="D293" s="15"/>
    </row>
    <row r="294" spans="1:4" ht="15">
      <c r="A294" s="93"/>
      <c r="B294" s="38" t="s">
        <v>175</v>
      </c>
      <c r="C294" s="143">
        <v>2548000</v>
      </c>
      <c r="D294" s="94"/>
    </row>
    <row r="295" spans="1:4" ht="15">
      <c r="A295" s="37"/>
      <c r="B295" s="38" t="s">
        <v>176</v>
      </c>
      <c r="C295" s="143">
        <v>160000</v>
      </c>
      <c r="D295" s="15"/>
    </row>
    <row r="296" spans="1:4" ht="15">
      <c r="A296" s="37"/>
      <c r="B296" s="38" t="s">
        <v>177</v>
      </c>
      <c r="C296" s="143">
        <v>5000</v>
      </c>
      <c r="D296" s="15"/>
    </row>
    <row r="297" spans="1:4" ht="15">
      <c r="A297" s="37"/>
      <c r="B297" s="38" t="s">
        <v>178</v>
      </c>
      <c r="C297" s="143">
        <v>36000</v>
      </c>
      <c r="D297" s="15"/>
    </row>
    <row r="298" spans="1:4" ht="15">
      <c r="A298" s="37"/>
      <c r="B298" s="38" t="s">
        <v>301</v>
      </c>
      <c r="C298" s="143">
        <v>17000</v>
      </c>
      <c r="D298" s="15"/>
    </row>
    <row r="299" spans="1:4" ht="15">
      <c r="A299" s="37"/>
      <c r="B299" s="38" t="s">
        <v>73</v>
      </c>
      <c r="C299" s="143">
        <v>145000</v>
      </c>
      <c r="D299" s="15"/>
    </row>
    <row r="300" spans="1:4" ht="15">
      <c r="A300" s="37"/>
      <c r="B300" s="38" t="s">
        <v>200</v>
      </c>
      <c r="C300" s="143">
        <v>40000</v>
      </c>
      <c r="D300" s="15"/>
    </row>
    <row r="301" spans="1:4" ht="15">
      <c r="A301" s="37"/>
      <c r="B301" s="38" t="s">
        <v>293</v>
      </c>
      <c r="C301" s="143">
        <v>25000</v>
      </c>
      <c r="D301" s="15"/>
    </row>
    <row r="302" spans="1:4" ht="15">
      <c r="A302" s="37"/>
      <c r="B302" s="38" t="s">
        <v>52</v>
      </c>
      <c r="C302" s="143">
        <v>40000</v>
      </c>
      <c r="D302" s="15"/>
    </row>
    <row r="303" spans="1:4" ht="15">
      <c r="A303" s="37"/>
      <c r="B303" s="38" t="s">
        <v>60</v>
      </c>
      <c r="C303" s="143">
        <v>150000</v>
      </c>
      <c r="D303" s="15"/>
    </row>
    <row r="304" spans="1:4" ht="15">
      <c r="A304" s="37"/>
      <c r="B304" s="38" t="s">
        <v>5</v>
      </c>
      <c r="C304" s="143">
        <v>505000</v>
      </c>
      <c r="D304" s="15"/>
    </row>
    <row r="305" spans="1:4" ht="15">
      <c r="A305" s="37"/>
      <c r="B305" s="38" t="s">
        <v>54</v>
      </c>
      <c r="C305" s="143">
        <v>900000</v>
      </c>
      <c r="D305" s="15"/>
    </row>
    <row r="306" spans="1:4" ht="15">
      <c r="A306" s="37"/>
      <c r="B306" s="38" t="s">
        <v>61</v>
      </c>
      <c r="C306" s="143">
        <v>150000</v>
      </c>
      <c r="D306" s="15"/>
    </row>
    <row r="307" spans="1:4" ht="15">
      <c r="A307" s="37"/>
      <c r="B307" s="38" t="s">
        <v>62</v>
      </c>
      <c r="C307" s="143">
        <v>610000</v>
      </c>
      <c r="D307" s="15"/>
    </row>
    <row r="308" spans="1:4" ht="15">
      <c r="A308" s="37"/>
      <c r="B308" s="38" t="s">
        <v>63</v>
      </c>
      <c r="C308" s="143">
        <v>995000</v>
      </c>
      <c r="D308" s="15"/>
    </row>
    <row r="309" spans="1:4" ht="15">
      <c r="A309" s="37"/>
      <c r="B309" s="38" t="s">
        <v>64</v>
      </c>
      <c r="C309" s="143">
        <v>260000</v>
      </c>
      <c r="D309" s="15"/>
    </row>
    <row r="310" spans="1:4" ht="15">
      <c r="A310" s="37"/>
      <c r="B310" s="38" t="s">
        <v>65</v>
      </c>
      <c r="C310" s="143">
        <v>700000</v>
      </c>
      <c r="D310" s="15"/>
    </row>
    <row r="311" spans="1:4" ht="15">
      <c r="A311" s="37"/>
      <c r="B311" s="38" t="s">
        <v>66</v>
      </c>
      <c r="C311" s="143">
        <v>600000</v>
      </c>
      <c r="D311" s="15"/>
    </row>
    <row r="312" spans="1:4" ht="15">
      <c r="A312" s="37"/>
      <c r="B312" s="38" t="s">
        <v>294</v>
      </c>
      <c r="C312" s="143">
        <v>450000</v>
      </c>
      <c r="D312" s="15"/>
    </row>
    <row r="313" spans="1:4" ht="15">
      <c r="A313" s="37"/>
      <c r="B313" s="38" t="s">
        <v>74</v>
      </c>
      <c r="C313" s="143">
        <v>350000</v>
      </c>
      <c r="D313" s="15"/>
    </row>
    <row r="314" spans="1:4" ht="15">
      <c r="A314" s="37"/>
      <c r="B314" s="38" t="s">
        <v>57</v>
      </c>
      <c r="C314" s="143">
        <v>500000</v>
      </c>
      <c r="D314" s="15"/>
    </row>
    <row r="315" spans="1:4" ht="15">
      <c r="A315" s="37"/>
      <c r="B315" s="38" t="s">
        <v>287</v>
      </c>
      <c r="C315" s="143">
        <v>2478000</v>
      </c>
      <c r="D315" s="15"/>
    </row>
    <row r="316" spans="1:4" ht="15">
      <c r="A316" s="37"/>
      <c r="B316" s="38" t="s">
        <v>58</v>
      </c>
      <c r="C316" s="143">
        <v>500000</v>
      </c>
      <c r="D316" s="15"/>
    </row>
    <row r="317" spans="1:4" ht="15">
      <c r="A317" s="37"/>
      <c r="B317" s="38" t="s">
        <v>75</v>
      </c>
      <c r="C317" s="143">
        <v>250000</v>
      </c>
      <c r="D317" s="15"/>
    </row>
    <row r="318" spans="1:4" ht="15">
      <c r="A318" s="37"/>
      <c r="B318" s="38" t="s">
        <v>68</v>
      </c>
      <c r="C318" s="143">
        <v>90000</v>
      </c>
      <c r="D318" s="15"/>
    </row>
    <row r="319" spans="1:4" ht="15">
      <c r="A319" s="62"/>
      <c r="B319" s="11" t="s">
        <v>76</v>
      </c>
      <c r="C319" s="147">
        <v>100000</v>
      </c>
      <c r="D319" s="16"/>
    </row>
    <row r="320" spans="1:4" ht="15">
      <c r="A320" s="37"/>
      <c r="B320" s="38" t="s">
        <v>77</v>
      </c>
      <c r="C320" s="143">
        <v>50000</v>
      </c>
      <c r="D320" s="15"/>
    </row>
    <row r="321" spans="1:4" ht="15">
      <c r="A321" s="37"/>
      <c r="B321" s="38" t="s">
        <v>225</v>
      </c>
      <c r="C321" s="143">
        <v>50000</v>
      </c>
      <c r="D321" s="15"/>
    </row>
    <row r="322" spans="1:4" ht="15">
      <c r="A322" s="37"/>
      <c r="B322" s="38" t="s">
        <v>78</v>
      </c>
      <c r="C322" s="143">
        <v>25000</v>
      </c>
      <c r="D322" s="15"/>
    </row>
    <row r="323" spans="1:4" ht="15">
      <c r="A323" s="37"/>
      <c r="B323" s="38" t="s">
        <v>79</v>
      </c>
      <c r="C323" s="15">
        <v>30000</v>
      </c>
      <c r="D323" s="15"/>
    </row>
    <row r="324" spans="1:4" ht="15">
      <c r="A324" s="37"/>
      <c r="B324" s="38" t="s">
        <v>160</v>
      </c>
      <c r="C324" s="149">
        <v>15000</v>
      </c>
      <c r="D324" s="15"/>
    </row>
    <row r="325" spans="1:4" ht="15">
      <c r="A325" s="37"/>
      <c r="B325" s="38" t="s">
        <v>161</v>
      </c>
      <c r="C325" s="143">
        <v>10000</v>
      </c>
      <c r="D325" s="15"/>
    </row>
    <row r="326" spans="1:4" ht="15">
      <c r="A326" s="37"/>
      <c r="B326" s="38" t="s">
        <v>162</v>
      </c>
      <c r="C326" s="143">
        <v>20000</v>
      </c>
      <c r="D326" s="15"/>
    </row>
    <row r="327" spans="1:4" ht="15">
      <c r="A327" s="37"/>
      <c r="B327" s="38" t="s">
        <v>163</v>
      </c>
      <c r="C327" s="143">
        <v>10000</v>
      </c>
      <c r="D327" s="15"/>
    </row>
    <row r="328" spans="1:4" ht="15">
      <c r="A328" s="37"/>
      <c r="B328" s="38" t="s">
        <v>291</v>
      </c>
      <c r="C328" s="143">
        <v>15000</v>
      </c>
      <c r="D328" s="15"/>
    </row>
    <row r="329" spans="1:4" ht="15">
      <c r="A329" s="37"/>
      <c r="B329" s="38" t="s">
        <v>326</v>
      </c>
      <c r="C329" s="143">
        <v>15000</v>
      </c>
      <c r="D329" s="15"/>
    </row>
    <row r="330" spans="1:4" ht="15">
      <c r="A330" s="37"/>
      <c r="B330" s="38" t="s">
        <v>327</v>
      </c>
      <c r="C330" s="143">
        <v>50000</v>
      </c>
      <c r="D330" s="15"/>
    </row>
    <row r="331" spans="1:4" ht="15">
      <c r="A331" s="37"/>
      <c r="B331" s="38" t="s">
        <v>292</v>
      </c>
      <c r="C331" s="143">
        <v>5000</v>
      </c>
      <c r="D331" s="15"/>
    </row>
    <row r="332" spans="1:4" ht="15">
      <c r="A332" s="37"/>
      <c r="B332" s="38" t="s">
        <v>226</v>
      </c>
      <c r="C332" s="143">
        <v>1077000</v>
      </c>
      <c r="D332" s="15"/>
    </row>
    <row r="333" spans="1:4" ht="15">
      <c r="A333" s="37"/>
      <c r="B333" s="38" t="s">
        <v>139</v>
      </c>
      <c r="C333" s="143">
        <v>70000</v>
      </c>
      <c r="D333" s="15"/>
    </row>
    <row r="334" spans="1:4" ht="15">
      <c r="A334" s="39"/>
      <c r="B334" s="78" t="s">
        <v>236</v>
      </c>
      <c r="C334" s="157">
        <v>135000</v>
      </c>
      <c r="D334" s="40"/>
    </row>
    <row r="335" spans="1:4" ht="15">
      <c r="A335" s="39"/>
      <c r="B335" s="120" t="s">
        <v>328</v>
      </c>
      <c r="C335" s="157">
        <v>50000</v>
      </c>
      <c r="D335" s="40"/>
    </row>
    <row r="336" spans="1:4" ht="15">
      <c r="A336" s="39"/>
      <c r="B336" s="120" t="s">
        <v>329</v>
      </c>
      <c r="C336" s="157">
        <v>100000</v>
      </c>
      <c r="D336" s="40"/>
    </row>
    <row r="337" spans="1:4" ht="15">
      <c r="A337" s="39"/>
      <c r="B337" s="120" t="s">
        <v>296</v>
      </c>
      <c r="C337" s="157">
        <v>250000</v>
      </c>
      <c r="D337" s="40"/>
    </row>
    <row r="338" spans="1:4" ht="15.75" thickBot="1">
      <c r="A338" s="42"/>
      <c r="B338" s="43" t="s">
        <v>297</v>
      </c>
      <c r="C338" s="148">
        <v>30000</v>
      </c>
      <c r="D338" s="17"/>
    </row>
    <row r="339" spans="1:4" ht="17.25" thickBot="1" thickTop="1">
      <c r="A339" s="53" t="s">
        <v>131</v>
      </c>
      <c r="B339" s="45" t="s">
        <v>154</v>
      </c>
      <c r="C339" s="4">
        <f>SUM(C340)</f>
        <v>100000</v>
      </c>
      <c r="D339" s="54"/>
    </row>
    <row r="340" spans="1:4" ht="15.75" thickBot="1">
      <c r="A340" s="87"/>
      <c r="B340" s="88" t="s">
        <v>55</v>
      </c>
      <c r="C340" s="161">
        <v>100000</v>
      </c>
      <c r="D340" s="89"/>
    </row>
    <row r="341" spans="1:4" ht="17.25" thickBot="1" thickTop="1">
      <c r="A341" s="53" t="s">
        <v>132</v>
      </c>
      <c r="B341" s="45" t="s">
        <v>80</v>
      </c>
      <c r="C341" s="4">
        <f>SUM(C342)</f>
        <v>1000000</v>
      </c>
      <c r="D341" s="54"/>
    </row>
    <row r="342" spans="1:4" ht="15.75" thickBot="1">
      <c r="A342" s="62"/>
      <c r="B342" s="11" t="s">
        <v>210</v>
      </c>
      <c r="C342" s="147">
        <v>1000000</v>
      </c>
      <c r="D342" s="16"/>
    </row>
    <row r="343" spans="1:4" ht="17.25" thickBot="1" thickTop="1">
      <c r="A343" s="44" t="s">
        <v>133</v>
      </c>
      <c r="B343" s="32" t="s">
        <v>81</v>
      </c>
      <c r="C343" s="3">
        <f>SUM(C344:C344)</f>
        <v>1500000</v>
      </c>
      <c r="D343" s="46"/>
    </row>
    <row r="344" spans="1:4" ht="15.75" thickBot="1">
      <c r="A344" s="87"/>
      <c r="B344" s="88" t="s">
        <v>206</v>
      </c>
      <c r="C344" s="161">
        <v>1500000</v>
      </c>
      <c r="D344" s="89"/>
    </row>
    <row r="345" spans="1:4" ht="17.25" thickBot="1" thickTop="1">
      <c r="A345" s="44" t="s">
        <v>134</v>
      </c>
      <c r="B345" s="32" t="s">
        <v>82</v>
      </c>
      <c r="C345" s="3">
        <f>SUM(C346:C353)</f>
        <v>8405000</v>
      </c>
      <c r="D345" s="46"/>
    </row>
    <row r="346" spans="1:4" ht="15">
      <c r="A346" s="19"/>
      <c r="B346" s="36" t="s">
        <v>322</v>
      </c>
      <c r="C346" s="146">
        <v>2975000</v>
      </c>
      <c r="D346" s="7"/>
    </row>
    <row r="347" spans="1:4" ht="15">
      <c r="A347" s="63"/>
      <c r="B347" s="24" t="s">
        <v>232</v>
      </c>
      <c r="C347" s="149">
        <v>100000</v>
      </c>
      <c r="D347" s="18"/>
    </row>
    <row r="348" spans="1:4" ht="15">
      <c r="A348" s="63"/>
      <c r="B348" s="24" t="s">
        <v>266</v>
      </c>
      <c r="C348" s="149">
        <v>200000</v>
      </c>
      <c r="D348" s="18"/>
    </row>
    <row r="349" spans="1:4" ht="15">
      <c r="A349" s="37"/>
      <c r="B349" s="38" t="s">
        <v>145</v>
      </c>
      <c r="C349" s="143">
        <v>1100000</v>
      </c>
      <c r="D349" s="15"/>
    </row>
    <row r="350" spans="1:4" ht="15">
      <c r="A350" s="37"/>
      <c r="B350" s="38" t="s">
        <v>147</v>
      </c>
      <c r="C350" s="143">
        <v>1370000</v>
      </c>
      <c r="D350" s="15"/>
    </row>
    <row r="351" spans="1:4" ht="15">
      <c r="A351" s="37"/>
      <c r="B351" s="38" t="s">
        <v>148</v>
      </c>
      <c r="C351" s="143">
        <v>1870000</v>
      </c>
      <c r="D351" s="15"/>
    </row>
    <row r="352" spans="1:4" ht="15">
      <c r="A352" s="37"/>
      <c r="B352" s="120" t="s">
        <v>167</v>
      </c>
      <c r="C352" s="143">
        <v>740000</v>
      </c>
      <c r="D352" s="15"/>
    </row>
    <row r="353" spans="1:4" ht="15.75" thickBot="1">
      <c r="A353" s="125"/>
      <c r="B353" s="139" t="s">
        <v>168</v>
      </c>
      <c r="C353" s="163">
        <v>50000</v>
      </c>
      <c r="D353" s="126"/>
    </row>
    <row r="354" spans="1:4" ht="16.5" thickBot="1">
      <c r="A354" s="53"/>
      <c r="B354" s="45" t="s">
        <v>83</v>
      </c>
      <c r="C354" s="4">
        <v>245998000</v>
      </c>
      <c r="D354" s="54"/>
    </row>
    <row r="355" spans="1:4" ht="15.75">
      <c r="A355" s="82"/>
      <c r="B355" s="95"/>
      <c r="C355" s="10"/>
      <c r="D355" s="84"/>
    </row>
    <row r="356" spans="1:4" ht="16.5" thickBot="1">
      <c r="A356" s="82"/>
      <c r="B356" s="95"/>
      <c r="C356" s="10"/>
      <c r="D356" s="84"/>
    </row>
    <row r="357" spans="1:4" ht="16.5" thickBot="1">
      <c r="A357" s="96" t="s">
        <v>212</v>
      </c>
      <c r="B357" s="97" t="s">
        <v>84</v>
      </c>
      <c r="C357" s="8" t="s">
        <v>323</v>
      </c>
      <c r="D357" s="98"/>
    </row>
    <row r="358" spans="1:4" ht="16.5" thickBot="1">
      <c r="A358" s="99">
        <v>8123</v>
      </c>
      <c r="B358" s="97" t="s">
        <v>211</v>
      </c>
      <c r="C358" s="8">
        <f>SUM(C359)</f>
        <v>82000000</v>
      </c>
      <c r="D358" s="98"/>
    </row>
    <row r="359" spans="1:4" ht="15.75" thickBot="1">
      <c r="A359" s="130"/>
      <c r="B359" s="131" t="s">
        <v>324</v>
      </c>
      <c r="C359" s="128">
        <v>82000000</v>
      </c>
      <c r="D359" s="100"/>
    </row>
    <row r="360" spans="1:4" ht="16.5" thickBot="1">
      <c r="A360" s="99">
        <v>8124</v>
      </c>
      <c r="B360" s="97" t="s">
        <v>137</v>
      </c>
      <c r="C360" s="101">
        <f>SUM(C361:C361)</f>
        <v>7080000</v>
      </c>
      <c r="D360" s="98"/>
    </row>
    <row r="361" spans="1:4" ht="15.75" thickBot="1">
      <c r="A361" s="132"/>
      <c r="B361" s="133" t="s">
        <v>282</v>
      </c>
      <c r="C361" s="129">
        <v>7080000</v>
      </c>
      <c r="D361" s="134"/>
    </row>
    <row r="362" spans="1:4" ht="16.5" thickBot="1">
      <c r="A362" s="102"/>
      <c r="B362" s="97" t="s">
        <v>85</v>
      </c>
      <c r="C362" s="101">
        <f>SUM(C358-C360)</f>
        <v>74920000</v>
      </c>
      <c r="D362" s="10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8" r:id="rId1"/>
  <rowBreaks count="6" manualBreakCount="6">
    <brk id="58" max="255" man="1"/>
    <brk id="116" max="255" man="1"/>
    <brk id="174" max="255" man="1"/>
    <brk id="232" max="255" man="1"/>
    <brk id="290" max="255" man="1"/>
    <brk id="3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Žáková Květuše</cp:lastModifiedBy>
  <cp:lastPrinted>2013-11-27T15:22:14Z</cp:lastPrinted>
  <dcterms:created xsi:type="dcterms:W3CDTF">2004-01-07T10:49:40Z</dcterms:created>
  <dcterms:modified xsi:type="dcterms:W3CDTF">2013-12-20T10:51:09Z</dcterms:modified>
  <cp:category/>
  <cp:version/>
  <cp:contentType/>
  <cp:contentStatus/>
</cp:coreProperties>
</file>