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<sst xmlns="http://schemas.openxmlformats.org/spreadsheetml/2006/main" count="122" uniqueCount="88">
  <si>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</si>
  <si>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</si>
  <si>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</si>
  <si>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</si>
  <si>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</si>
  <si>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</si>
  <si>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</si>
  <si>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</si>
  <si>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</si>
  <si>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</si>
  <si>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</si>
  <si>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</si>
  <si>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</si>
  <si>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</si>
  <si>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</si>
  <si>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</si>
  <si>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</si>
  <si>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</si>
  <si>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</si>
  <si>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</si>
  <si>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</si>
  <si>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</si>
  <si>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</si>
  <si>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</si>
  <si>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</si>
  <si>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</si>
  <si>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</si>
  <si>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</si>
  <si>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</si>
  <si>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</si>
  <si>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</si>
  <si>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</si>
  <si>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</si>
  <si>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</si>
  <si>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</si>
  <si>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</si>
  <si>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</si>
  <si>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</si>
  <si>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</si>
  <si>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</si>
  <si>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</si>
  <si>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</si>
  <si>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</si>
  <si>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</si>
  <si>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</si>
  <si>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</si>
  <si>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</si>
  <si>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Jiné provozní výnosy- dotace, dary</t>
  </si>
  <si>
    <t xml:space="preserve">Finanční výnosy </t>
  </si>
  <si>
    <t>celkem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</si>
  <si>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</si>
  <si>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</si>
  <si>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</si>
  <si>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</si>
  <si>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</si>
  <si>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</si>
  <si>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</si>
  <si>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</si>
  <si>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</si>
  <si>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</si>
  <si>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</si>
  <si>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</si>
  <si>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</si>
  <si>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</si>
  <si>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</si>
  <si>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</si>
  <si>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skutečnost</t>
  </si>
  <si>
    <t>rozpočet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</si>
  <si>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</si>
  <si>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</si>
  <si>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</si>
  <si>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</si>
  <si>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</si>
  <si>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</si>
  <si>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</si>
  <si>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</si>
  <si>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</si>
  <si>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noviny,zprav.</t>
  </si>
  <si>
    <t>komunik.portál</t>
  </si>
  <si>
    <t>EFF, VKL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</si>
  <si>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</si>
  <si>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</si>
  <si>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</si>
  <si>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</si>
  <si>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</si>
  <si>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</si>
  <si>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 xml:space="preserve">VÝSLEDEK HOSPODAŘENÍ 2016 (v tis.Kč) </t>
  </si>
  <si>
    <t>Tvorba zúčtování rezerv podle zvl.pr.předpisů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</si>
</sst>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7" fillId="0" borderId="41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vertical="top"/>
    </xf>
    <xf numFmtId="4" fontId="5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/>
    </xf>
    <xf numFmtId="4" fontId="5" fillId="0" borderId="49" xfId="0" applyNumberFormat="1" applyFont="1" applyFill="1" applyBorder="1" applyAlignment="1">
      <alignment vertical="top"/>
    </xf>
    <xf numFmtId="4" fontId="0" fillId="0" borderId="47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/>
    </xf>
    <xf numFmtId="4" fontId="7" fillId="0" borderId="56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43" xfId="0" applyNumberForma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5" fillId="0" borderId="61" xfId="0" applyNumberFormat="1" applyFont="1" applyFill="1" applyBorder="1" applyAlignment="1">
      <alignment horizontal="center"/>
    </xf>
    <xf numFmtId="4" fontId="5" fillId="0" borderId="58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SheetLayoutView="85" zoomScalePageLayoutView="0" workbookViewId="0" topLeftCell="A1">
      <selection activeCell="D77" sqref="D77"/>
    </sheetView>
  </sheetViews>
  <sheetFormatPr defaultColWidth="9.00390625" defaultRowHeight="12.75"/>
  <cols>
    <col min="1" max="1" width="6.75390625" style="11" customWidth="1"/>
    <col min="2" max="2" width="44.375" style="11" customWidth="1"/>
    <col min="3" max="13" width="9.875" style="12" customWidth="1"/>
    <col min="14" max="16384" width="9.125" style="11" customWidth="1"/>
  </cols>
  <sheetData>
    <row r="1" spans="1:5" s="42" customFormat="1" ht="15.75">
      <c r="A1" s="13" t="s">
        <v>86</v>
      </c>
      <c r="C1" s="43"/>
      <c r="D1" s="14" t="s">
        <v>19</v>
      </c>
      <c r="E1" s="43"/>
    </row>
    <row r="2" spans="3:13" s="44" customFormat="1" ht="15" thickBo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7" customFormat="1" ht="12.75" customHeight="1">
      <c r="A3" s="46" t="s">
        <v>20</v>
      </c>
      <c r="B3" s="92" t="s">
        <v>1</v>
      </c>
      <c r="C3" s="152" t="s">
        <v>49</v>
      </c>
      <c r="D3" s="153"/>
      <c r="E3" s="154" t="s">
        <v>60</v>
      </c>
      <c r="F3" s="154"/>
      <c r="G3" s="154"/>
      <c r="H3" s="154"/>
      <c r="I3" s="154"/>
      <c r="J3" s="154"/>
      <c r="K3" s="154"/>
      <c r="L3" s="154"/>
      <c r="M3" s="153"/>
    </row>
    <row r="4" spans="1:13" s="47" customFormat="1" ht="12.75" customHeight="1" thickBot="1">
      <c r="A4" s="48" t="s">
        <v>0</v>
      </c>
      <c r="B4" s="93"/>
      <c r="C4" s="72" t="s">
        <v>67</v>
      </c>
      <c r="D4" s="113" t="s">
        <v>66</v>
      </c>
      <c r="E4" s="94" t="s">
        <v>78</v>
      </c>
      <c r="F4" s="94" t="s">
        <v>53</v>
      </c>
      <c r="G4" s="95" t="s">
        <v>54</v>
      </c>
      <c r="H4" s="111" t="s">
        <v>55</v>
      </c>
      <c r="I4" s="111" t="s">
        <v>56</v>
      </c>
      <c r="J4" s="111" t="s">
        <v>79</v>
      </c>
      <c r="K4" s="111" t="s">
        <v>57</v>
      </c>
      <c r="L4" s="111" t="s">
        <v>58</v>
      </c>
      <c r="M4" s="110" t="s">
        <v>59</v>
      </c>
    </row>
    <row r="5" spans="1:13" s="47" customFormat="1" ht="12.75" customHeight="1" thickBot="1">
      <c r="A5" s="50">
        <v>501</v>
      </c>
      <c r="B5" s="51" t="s">
        <v>2</v>
      </c>
      <c r="C5" s="27">
        <f>C6+C7+C8+C9+C10+C11</f>
        <v>280</v>
      </c>
      <c r="D5" s="114">
        <f>SUM(D6:D11)</f>
        <v>309.02</v>
      </c>
      <c r="E5" s="112">
        <f>SUM(E6:E11)</f>
        <v>4.78</v>
      </c>
      <c r="F5" s="1">
        <f>SUM(F6:F11)</f>
        <v>20.58</v>
      </c>
      <c r="G5" s="1">
        <f>SUM(G6:G11)</f>
        <v>42.470000000000006</v>
      </c>
      <c r="H5" s="1">
        <f aca="true" t="shared" si="0" ref="H5:M5">SUM(H6:H11)</f>
        <v>32.75</v>
      </c>
      <c r="I5" s="1">
        <f t="shared" si="0"/>
        <v>167.4</v>
      </c>
      <c r="J5" s="1">
        <f t="shared" si="0"/>
        <v>14.57</v>
      </c>
      <c r="K5" s="1">
        <f>SUM(K6:K11)</f>
        <v>9.41</v>
      </c>
      <c r="L5" s="1">
        <f t="shared" si="0"/>
        <v>17.06</v>
      </c>
      <c r="M5" s="61">
        <f t="shared" si="0"/>
        <v>0</v>
      </c>
    </row>
    <row r="6" spans="1:13" ht="12.75" customHeight="1">
      <c r="A6" s="74" t="s">
        <v>3</v>
      </c>
      <c r="B6" s="81" t="s">
        <v>32</v>
      </c>
      <c r="C6" s="28">
        <v>100</v>
      </c>
      <c r="D6" s="149">
        <f>E6+F6+G6+H6+I6+K6+L6+M6+J6</f>
        <v>57.82000000000001</v>
      </c>
      <c r="E6" s="15"/>
      <c r="F6" s="52">
        <v>0.58</v>
      </c>
      <c r="G6" s="96">
        <v>14.62</v>
      </c>
      <c r="H6" s="96">
        <v>8.64</v>
      </c>
      <c r="I6" s="96">
        <v>18.22</v>
      </c>
      <c r="J6" s="96">
        <v>0.58</v>
      </c>
      <c r="K6" s="96">
        <v>3.45</v>
      </c>
      <c r="L6" s="96">
        <v>11.73</v>
      </c>
      <c r="M6" s="53"/>
    </row>
    <row r="7" spans="1:13" ht="12.75" customHeight="1">
      <c r="A7" s="75"/>
      <c r="B7" s="82" t="s">
        <v>33</v>
      </c>
      <c r="C7" s="29">
        <v>20</v>
      </c>
      <c r="D7" s="115">
        <f>E7+F7+G7+H7+I7+K7+L7+M7+J7</f>
        <v>160.63</v>
      </c>
      <c r="E7" s="16"/>
      <c r="F7" s="54">
        <v>10</v>
      </c>
      <c r="G7" s="97">
        <v>16.06</v>
      </c>
      <c r="H7" s="97">
        <v>16.06</v>
      </c>
      <c r="I7" s="97">
        <v>110.31</v>
      </c>
      <c r="J7" s="97">
        <v>1.6</v>
      </c>
      <c r="K7" s="97">
        <v>1.6</v>
      </c>
      <c r="L7" s="97">
        <v>5</v>
      </c>
      <c r="M7" s="55"/>
    </row>
    <row r="8" spans="1:13" ht="12.75" customHeight="1">
      <c r="A8" s="75"/>
      <c r="B8" s="82" t="s">
        <v>34</v>
      </c>
      <c r="C8" s="29">
        <v>70</v>
      </c>
      <c r="D8" s="115">
        <f>E8+F8+G8+H8+I8+K8+L8+M8+J8</f>
        <v>20.11</v>
      </c>
      <c r="E8" s="16">
        <v>0.25</v>
      </c>
      <c r="F8" s="54"/>
      <c r="G8" s="97">
        <v>7.24</v>
      </c>
      <c r="H8" s="97">
        <v>0.36</v>
      </c>
      <c r="I8" s="97">
        <v>5.84</v>
      </c>
      <c r="J8" s="97">
        <v>6.05</v>
      </c>
      <c r="K8" s="97">
        <v>0.37</v>
      </c>
      <c r="L8" s="97"/>
      <c r="M8" s="55"/>
    </row>
    <row r="9" spans="1:13" ht="12.75" customHeight="1">
      <c r="A9" s="75"/>
      <c r="B9" s="83" t="s">
        <v>35</v>
      </c>
      <c r="C9" s="30">
        <v>50</v>
      </c>
      <c r="D9" s="115">
        <f>E9+F9+G9+H9+I9+K9+L9+M9+J9</f>
        <v>39.589999999999996</v>
      </c>
      <c r="E9" s="17">
        <v>4.53</v>
      </c>
      <c r="F9" s="56"/>
      <c r="G9" s="98">
        <v>3.31</v>
      </c>
      <c r="H9" s="98">
        <v>6.89</v>
      </c>
      <c r="I9" s="98">
        <v>23.87</v>
      </c>
      <c r="J9" s="98">
        <v>0.33</v>
      </c>
      <c r="K9" s="98">
        <v>0.33</v>
      </c>
      <c r="L9" s="98">
        <v>0.33</v>
      </c>
      <c r="M9" s="57"/>
    </row>
    <row r="10" spans="1:13" ht="12.75" customHeight="1">
      <c r="A10" s="75"/>
      <c r="B10" s="82" t="s">
        <v>36</v>
      </c>
      <c r="C10" s="29">
        <v>20</v>
      </c>
      <c r="D10" s="115">
        <f>E10+F10+G10+H10+I10+K10+L10+M10+J10</f>
        <v>18.23</v>
      </c>
      <c r="E10" s="16"/>
      <c r="F10" s="54">
        <v>10</v>
      </c>
      <c r="G10" s="97">
        <v>1.24</v>
      </c>
      <c r="H10" s="97">
        <v>0.8</v>
      </c>
      <c r="I10" s="97">
        <v>4.64</v>
      </c>
      <c r="J10" s="97">
        <v>1.55</v>
      </c>
      <c r="K10" s="97"/>
      <c r="L10" s="97"/>
      <c r="M10" s="55"/>
    </row>
    <row r="11" spans="1:13" ht="12.75" customHeight="1" thickBot="1">
      <c r="A11" s="75"/>
      <c r="B11" s="82" t="s">
        <v>62</v>
      </c>
      <c r="C11" s="29">
        <v>20</v>
      </c>
      <c r="D11" s="64">
        <f>E11+F11+G11+H11+I11+K11+L11+M11+J11</f>
        <v>12.64</v>
      </c>
      <c r="E11" s="16"/>
      <c r="F11" s="54"/>
      <c r="G11" s="97"/>
      <c r="H11" s="97"/>
      <c r="I11" s="97">
        <v>4.52</v>
      </c>
      <c r="J11" s="97">
        <v>4.46</v>
      </c>
      <c r="K11" s="97">
        <v>3.66</v>
      </c>
      <c r="L11" s="97"/>
      <c r="M11" s="55"/>
    </row>
    <row r="12" spans="1:13" s="47" customFormat="1" ht="12.75" customHeight="1" thickBot="1">
      <c r="A12" s="50">
        <v>502</v>
      </c>
      <c r="B12" s="51" t="s">
        <v>4</v>
      </c>
      <c r="C12" s="32">
        <f aca="true" t="shared" si="1" ref="C12:M12">SUM(C13:C15)</f>
        <v>975</v>
      </c>
      <c r="D12" s="61">
        <f>SUM(D13:D15)</f>
        <v>826.96</v>
      </c>
      <c r="E12" s="19">
        <f t="shared" si="1"/>
        <v>0</v>
      </c>
      <c r="F12" s="3">
        <f t="shared" si="1"/>
        <v>14.26</v>
      </c>
      <c r="G12" s="3">
        <f t="shared" si="1"/>
        <v>82.69</v>
      </c>
      <c r="H12" s="3">
        <f t="shared" si="1"/>
        <v>272.89</v>
      </c>
      <c r="I12" s="3">
        <f t="shared" si="1"/>
        <v>177.88</v>
      </c>
      <c r="J12" s="3">
        <f t="shared" si="1"/>
        <v>8.26</v>
      </c>
      <c r="K12" s="3">
        <f t="shared" si="1"/>
        <v>91.35</v>
      </c>
      <c r="L12" s="3">
        <f t="shared" si="1"/>
        <v>179.63000000000002</v>
      </c>
      <c r="M12" s="61">
        <f t="shared" si="1"/>
        <v>0</v>
      </c>
    </row>
    <row r="13" spans="1:13" ht="12.75" customHeight="1">
      <c r="A13" s="75" t="s">
        <v>3</v>
      </c>
      <c r="B13" s="82" t="s">
        <v>21</v>
      </c>
      <c r="C13" s="29">
        <v>330</v>
      </c>
      <c r="D13" s="55">
        <f>E13+F13+G13+H13+I13+K13+L13+M13+J13</f>
        <v>244.42999999999998</v>
      </c>
      <c r="E13" s="16"/>
      <c r="F13" s="54">
        <v>4.44</v>
      </c>
      <c r="G13" s="97">
        <v>24.44</v>
      </c>
      <c r="H13" s="97">
        <v>80.66</v>
      </c>
      <c r="I13" s="97">
        <v>80.55</v>
      </c>
      <c r="J13" s="97">
        <v>2.44</v>
      </c>
      <c r="K13" s="97">
        <v>37.22</v>
      </c>
      <c r="L13" s="97">
        <v>14.68</v>
      </c>
      <c r="M13" s="55"/>
    </row>
    <row r="14" spans="1:13" ht="12.75" customHeight="1">
      <c r="A14" s="76"/>
      <c r="B14" s="84" t="s">
        <v>23</v>
      </c>
      <c r="C14" s="31">
        <v>45</v>
      </c>
      <c r="D14" s="55">
        <f>E14+F14+G14+H14+I14+K14+L14+M14+J14</f>
        <v>39.010000000000005</v>
      </c>
      <c r="E14" s="37"/>
      <c r="F14" s="41">
        <v>1.39</v>
      </c>
      <c r="G14" s="100">
        <v>3.9</v>
      </c>
      <c r="H14" s="100">
        <v>12.87</v>
      </c>
      <c r="I14" s="100">
        <v>16.17</v>
      </c>
      <c r="J14" s="100">
        <v>0.39</v>
      </c>
      <c r="K14" s="100">
        <v>1.95</v>
      </c>
      <c r="L14" s="100">
        <v>2.34</v>
      </c>
      <c r="M14" s="58"/>
    </row>
    <row r="15" spans="1:13" ht="12.75" customHeight="1" thickBot="1">
      <c r="A15" s="76"/>
      <c r="B15" s="85" t="s">
        <v>22</v>
      </c>
      <c r="C15" s="33">
        <v>600</v>
      </c>
      <c r="D15" s="55">
        <f>E15+F15+G15+H15+I15+K15+L15+M15+J15</f>
        <v>543.52</v>
      </c>
      <c r="E15" s="20"/>
      <c r="F15" s="59">
        <v>8.43</v>
      </c>
      <c r="G15" s="101">
        <v>54.35</v>
      </c>
      <c r="H15" s="101">
        <v>179.36</v>
      </c>
      <c r="I15" s="101">
        <v>81.16</v>
      </c>
      <c r="J15" s="101">
        <v>5.43</v>
      </c>
      <c r="K15" s="101">
        <v>52.18</v>
      </c>
      <c r="L15" s="101">
        <v>162.61</v>
      </c>
      <c r="M15" s="60"/>
    </row>
    <row r="16" spans="1:13" s="62" customFormat="1" ht="12.75" customHeight="1" thickBot="1">
      <c r="A16" s="50">
        <v>511</v>
      </c>
      <c r="B16" s="51" t="s">
        <v>5</v>
      </c>
      <c r="C16" s="32">
        <f>C17+C18</f>
        <v>185</v>
      </c>
      <c r="D16" s="61">
        <f aca="true" t="shared" si="2" ref="D16:M16">SUM(D17:D18)</f>
        <v>244.77</v>
      </c>
      <c r="E16" s="3">
        <f t="shared" si="2"/>
        <v>0</v>
      </c>
      <c r="F16" s="3">
        <f t="shared" si="2"/>
        <v>2</v>
      </c>
      <c r="G16" s="3">
        <f t="shared" si="2"/>
        <v>31.01</v>
      </c>
      <c r="H16" s="3">
        <f t="shared" si="2"/>
        <v>40.98</v>
      </c>
      <c r="I16" s="3">
        <f t="shared" si="2"/>
        <v>121.83999999999999</v>
      </c>
      <c r="J16" s="3">
        <f t="shared" si="2"/>
        <v>0</v>
      </c>
      <c r="K16" s="3">
        <f t="shared" si="2"/>
        <v>4.47</v>
      </c>
      <c r="L16" s="3">
        <f t="shared" si="2"/>
        <v>44.47</v>
      </c>
      <c r="M16" s="61">
        <f t="shared" si="2"/>
        <v>0</v>
      </c>
    </row>
    <row r="17" spans="1:13" ht="12.75" customHeight="1">
      <c r="A17" s="77" t="s">
        <v>3</v>
      </c>
      <c r="B17" s="83" t="s">
        <v>80</v>
      </c>
      <c r="C17" s="30">
        <v>170</v>
      </c>
      <c r="D17" s="57">
        <f>E17+F17+G17+H17+I17+K17+L17+M17+J17</f>
        <v>223.75</v>
      </c>
      <c r="E17" s="17"/>
      <c r="F17" s="56">
        <v>2</v>
      </c>
      <c r="G17" s="98">
        <v>31.01</v>
      </c>
      <c r="H17" s="98">
        <v>34.98</v>
      </c>
      <c r="I17" s="98">
        <v>106.82</v>
      </c>
      <c r="J17" s="98"/>
      <c r="K17" s="98">
        <v>4.47</v>
      </c>
      <c r="L17" s="98">
        <v>44.47</v>
      </c>
      <c r="M17" s="57"/>
    </row>
    <row r="18" spans="1:14" ht="12.75" customHeight="1" thickBot="1">
      <c r="A18" s="76"/>
      <c r="B18" s="84" t="s">
        <v>24</v>
      </c>
      <c r="C18" s="31">
        <v>15</v>
      </c>
      <c r="D18" s="57">
        <f>E18+F18+G18+H18+I18+K18+L18+M18+J18</f>
        <v>21.02</v>
      </c>
      <c r="E18" s="18"/>
      <c r="F18" s="41"/>
      <c r="G18" s="100"/>
      <c r="H18" s="100">
        <v>6</v>
      </c>
      <c r="I18" s="100">
        <v>15.02</v>
      </c>
      <c r="J18" s="100"/>
      <c r="K18" s="100"/>
      <c r="L18" s="100"/>
      <c r="M18" s="58"/>
      <c r="N18" s="126"/>
    </row>
    <row r="19" spans="1:13" ht="12.75" customHeight="1" thickBot="1">
      <c r="A19" s="50">
        <v>512</v>
      </c>
      <c r="B19" s="51" t="s">
        <v>6</v>
      </c>
      <c r="C19" s="32">
        <v>29</v>
      </c>
      <c r="D19" s="61">
        <f>E19+F19+G19+H19+I19+K19+L19+M19+J19</f>
        <v>26.5</v>
      </c>
      <c r="E19" s="19">
        <v>0.97</v>
      </c>
      <c r="F19" s="3"/>
      <c r="G19" s="99">
        <v>1.59</v>
      </c>
      <c r="H19" s="99">
        <v>2.61</v>
      </c>
      <c r="I19" s="99">
        <v>5.77</v>
      </c>
      <c r="J19" s="99">
        <v>15.56</v>
      </c>
      <c r="K19" s="99"/>
      <c r="L19" s="99"/>
      <c r="M19" s="61"/>
    </row>
    <row r="20" spans="1:13" ht="12.75" customHeight="1" thickBot="1">
      <c r="A20" s="50">
        <v>513</v>
      </c>
      <c r="B20" s="51" t="s">
        <v>37</v>
      </c>
      <c r="C20" s="32">
        <v>53</v>
      </c>
      <c r="D20" s="61">
        <f>E20+F20+G20+H20+I20+K20+L20+M20+J20</f>
        <v>108.62</v>
      </c>
      <c r="E20" s="19"/>
      <c r="F20" s="3">
        <v>3.89</v>
      </c>
      <c r="G20" s="99">
        <v>12.64</v>
      </c>
      <c r="H20" s="99"/>
      <c r="I20" s="99">
        <v>91.8</v>
      </c>
      <c r="J20" s="99">
        <v>0.29</v>
      </c>
      <c r="K20" s="99"/>
      <c r="L20" s="99"/>
      <c r="M20" s="61"/>
    </row>
    <row r="21" spans="1:13" s="47" customFormat="1" ht="12.75" customHeight="1" thickBot="1">
      <c r="A21" s="50">
        <v>518</v>
      </c>
      <c r="B21" s="51" t="s">
        <v>7</v>
      </c>
      <c r="C21" s="144">
        <f>C22+C23+C24+C25+C26+C27+C28+C29+C30+C32+C33+C34+C35+C36+C37+C38+C31</f>
        <v>3671.5</v>
      </c>
      <c r="D21" s="61">
        <f aca="true" t="shared" si="3" ref="D21:M21">D22+D23+D24+D25+D26+D27+D28+D29+D30+D32+D34+D35+D36+D37+D38+D31+D33</f>
        <v>4378.370000000001</v>
      </c>
      <c r="E21" s="141">
        <f t="shared" si="3"/>
        <v>672.0600000000001</v>
      </c>
      <c r="F21" s="3">
        <f t="shared" si="3"/>
        <v>100.63000000000001</v>
      </c>
      <c r="G21" s="3">
        <f t="shared" si="3"/>
        <v>96.32999999999998</v>
      </c>
      <c r="H21" s="3">
        <f t="shared" si="3"/>
        <v>864.2399999999999</v>
      </c>
      <c r="I21" s="3">
        <f t="shared" si="3"/>
        <v>2129.5</v>
      </c>
      <c r="J21" s="3">
        <f t="shared" si="3"/>
        <v>403.28</v>
      </c>
      <c r="K21" s="3">
        <f t="shared" si="3"/>
        <v>36.74999999999999</v>
      </c>
      <c r="L21" s="3">
        <f t="shared" si="3"/>
        <v>75.58</v>
      </c>
      <c r="M21" s="73">
        <f t="shared" si="3"/>
        <v>0</v>
      </c>
    </row>
    <row r="22" spans="1:13" s="47" customFormat="1" ht="12.75" customHeight="1">
      <c r="A22" s="78" t="s">
        <v>3</v>
      </c>
      <c r="B22" s="86" t="s">
        <v>38</v>
      </c>
      <c r="C22" s="36">
        <v>0</v>
      </c>
      <c r="D22" s="65">
        <f>E22+F22+G22+H22+I22+K22+L22+M22+J22</f>
        <v>0</v>
      </c>
      <c r="E22" s="23"/>
      <c r="F22" s="6"/>
      <c r="G22" s="102"/>
      <c r="H22" s="102"/>
      <c r="I22" s="102"/>
      <c r="J22" s="102"/>
      <c r="K22" s="102"/>
      <c r="L22" s="102"/>
      <c r="M22" s="65"/>
    </row>
    <row r="23" spans="1:13" s="47" customFormat="1" ht="12.75" customHeight="1">
      <c r="A23" s="48"/>
      <c r="B23" s="87" t="s">
        <v>41</v>
      </c>
      <c r="C23" s="37">
        <v>476</v>
      </c>
      <c r="D23" s="65">
        <f>E23+F23+G23+H23+I23+K23+L23+M23+J23</f>
        <v>721.03</v>
      </c>
      <c r="E23" s="24"/>
      <c r="F23" s="7"/>
      <c r="G23" s="103"/>
      <c r="H23" s="103">
        <v>720.51</v>
      </c>
      <c r="I23" s="103">
        <v>0.11</v>
      </c>
      <c r="J23" s="103">
        <v>0.41</v>
      </c>
      <c r="K23" s="103"/>
      <c r="L23" s="103"/>
      <c r="M23" s="66"/>
    </row>
    <row r="24" spans="1:13" s="47" customFormat="1" ht="12.75" customHeight="1">
      <c r="A24" s="48"/>
      <c r="B24" s="142" t="s">
        <v>68</v>
      </c>
      <c r="C24" s="146">
        <v>10</v>
      </c>
      <c r="D24" s="65">
        <f aca="true" t="shared" si="4" ref="D24:D37">E24+F24+G24+H24+I24+K24+L24+M24+J24</f>
        <v>12.4</v>
      </c>
      <c r="E24" s="24"/>
      <c r="F24" s="7"/>
      <c r="G24" s="103">
        <v>0.49</v>
      </c>
      <c r="H24" s="103">
        <v>0.25</v>
      </c>
      <c r="I24" s="103">
        <v>11.41</v>
      </c>
      <c r="J24" s="103"/>
      <c r="K24" s="103">
        <v>0.25</v>
      </c>
      <c r="L24" s="103"/>
      <c r="M24" s="66"/>
    </row>
    <row r="25" spans="1:13" s="47" customFormat="1" ht="12.75" customHeight="1">
      <c r="A25" s="48"/>
      <c r="B25" s="142" t="s">
        <v>69</v>
      </c>
      <c r="C25" s="148">
        <v>119</v>
      </c>
      <c r="D25" s="65">
        <f t="shared" si="4"/>
        <v>72.26</v>
      </c>
      <c r="E25" s="24"/>
      <c r="F25" s="7"/>
      <c r="G25" s="103"/>
      <c r="H25" s="103">
        <v>6.06</v>
      </c>
      <c r="I25" s="103">
        <v>23.21</v>
      </c>
      <c r="J25" s="103">
        <v>42.99</v>
      </c>
      <c r="K25" s="103"/>
      <c r="L25" s="103"/>
      <c r="M25" s="66"/>
    </row>
    <row r="26" spans="1:13" s="47" customFormat="1" ht="12.75" customHeight="1">
      <c r="A26" s="48"/>
      <c r="B26" s="142" t="s">
        <v>70</v>
      </c>
      <c r="C26" s="148">
        <v>160</v>
      </c>
      <c r="D26" s="65">
        <f t="shared" si="4"/>
        <v>239.78000000000003</v>
      </c>
      <c r="E26" s="24"/>
      <c r="F26" s="7"/>
      <c r="G26" s="103">
        <v>2.4</v>
      </c>
      <c r="H26" s="103">
        <v>47.96</v>
      </c>
      <c r="I26" s="103">
        <v>113.04</v>
      </c>
      <c r="J26" s="103">
        <v>2.4</v>
      </c>
      <c r="K26" s="103">
        <v>11.99</v>
      </c>
      <c r="L26" s="103">
        <v>61.99</v>
      </c>
      <c r="M26" s="66"/>
    </row>
    <row r="27" spans="1:13" s="47" customFormat="1" ht="12.75" customHeight="1">
      <c r="A27" s="48"/>
      <c r="B27" s="142" t="s">
        <v>71</v>
      </c>
      <c r="C27" s="148">
        <v>391.5</v>
      </c>
      <c r="D27" s="65">
        <f t="shared" si="4"/>
        <v>483.15000000000003</v>
      </c>
      <c r="E27" s="24">
        <v>352.73</v>
      </c>
      <c r="F27" s="7"/>
      <c r="G27" s="103">
        <v>30.08</v>
      </c>
      <c r="H27" s="103">
        <v>34.04</v>
      </c>
      <c r="I27" s="103">
        <v>26.17</v>
      </c>
      <c r="J27" s="103">
        <v>40.13</v>
      </c>
      <c r="K27" s="103"/>
      <c r="L27" s="103"/>
      <c r="M27" s="66"/>
    </row>
    <row r="28" spans="1:13" s="47" customFormat="1" ht="12.75" customHeight="1">
      <c r="A28" s="48"/>
      <c r="B28" s="142" t="s">
        <v>72</v>
      </c>
      <c r="C28" s="148">
        <v>1816</v>
      </c>
      <c r="D28" s="65">
        <f t="shared" si="4"/>
        <v>2126.03</v>
      </c>
      <c r="E28" s="24"/>
      <c r="F28" s="7">
        <v>98.75</v>
      </c>
      <c r="G28" s="103">
        <v>45.92</v>
      </c>
      <c r="H28" s="103"/>
      <c r="I28" s="103">
        <v>1738.6</v>
      </c>
      <c r="J28" s="103">
        <v>224.35</v>
      </c>
      <c r="K28" s="103">
        <v>18.41</v>
      </c>
      <c r="L28" s="103"/>
      <c r="M28" s="66"/>
    </row>
    <row r="29" spans="1:13" s="47" customFormat="1" ht="12.75" customHeight="1">
      <c r="A29" s="48"/>
      <c r="B29" s="142" t="s">
        <v>74</v>
      </c>
      <c r="C29" s="148">
        <v>50</v>
      </c>
      <c r="D29" s="65">
        <f t="shared" si="4"/>
        <v>51.85</v>
      </c>
      <c r="E29" s="24"/>
      <c r="F29" s="7">
        <v>0.52</v>
      </c>
      <c r="G29" s="103">
        <v>5.18</v>
      </c>
      <c r="H29" s="103">
        <v>5.18</v>
      </c>
      <c r="I29" s="103">
        <v>29.41</v>
      </c>
      <c r="J29" s="103">
        <v>0.52</v>
      </c>
      <c r="K29" s="103">
        <v>0.52</v>
      </c>
      <c r="L29" s="103">
        <v>10.52</v>
      </c>
      <c r="M29" s="66"/>
    </row>
    <row r="30" spans="1:13" s="47" customFormat="1" ht="12.75" customHeight="1">
      <c r="A30" s="48"/>
      <c r="B30" s="142" t="s">
        <v>75</v>
      </c>
      <c r="C30" s="148">
        <v>10</v>
      </c>
      <c r="D30" s="65">
        <f t="shared" si="4"/>
        <v>1.98</v>
      </c>
      <c r="E30" s="24"/>
      <c r="F30" s="7"/>
      <c r="G30" s="103"/>
      <c r="H30" s="103"/>
      <c r="I30" s="103"/>
      <c r="J30" s="103">
        <v>0.2</v>
      </c>
      <c r="K30" s="103">
        <v>1.78</v>
      </c>
      <c r="L30" s="103"/>
      <c r="M30" s="66"/>
    </row>
    <row r="31" spans="1:13" s="47" customFormat="1" ht="12.75" customHeight="1">
      <c r="A31" s="48"/>
      <c r="B31" s="142" t="s">
        <v>84</v>
      </c>
      <c r="C31" s="147">
        <v>376</v>
      </c>
      <c r="D31" s="65">
        <f t="shared" si="4"/>
        <v>430.26</v>
      </c>
      <c r="E31" s="24">
        <v>313.65</v>
      </c>
      <c r="F31" s="7">
        <v>0.79</v>
      </c>
      <c r="G31" s="103">
        <v>3.94</v>
      </c>
      <c r="H31" s="103">
        <v>15.78</v>
      </c>
      <c r="I31" s="103">
        <v>62.85</v>
      </c>
      <c r="J31" s="103">
        <v>32.5</v>
      </c>
      <c r="K31" s="103">
        <v>0.75</v>
      </c>
      <c r="L31" s="103"/>
      <c r="M31" s="66"/>
    </row>
    <row r="32" spans="1:13" s="47" customFormat="1" ht="12.75" customHeight="1">
      <c r="A32" s="48"/>
      <c r="B32" s="142" t="s">
        <v>63</v>
      </c>
      <c r="C32" s="37">
        <v>20</v>
      </c>
      <c r="D32" s="65">
        <f t="shared" si="4"/>
        <v>29.13</v>
      </c>
      <c r="E32" s="24"/>
      <c r="F32" s="7"/>
      <c r="G32" s="103"/>
      <c r="H32" s="103"/>
      <c r="I32" s="103"/>
      <c r="J32" s="103">
        <v>29.13</v>
      </c>
      <c r="K32" s="103"/>
      <c r="L32" s="103"/>
      <c r="M32" s="66"/>
    </row>
    <row r="33" spans="1:13" s="47" customFormat="1" ht="12.75" customHeight="1">
      <c r="A33" s="48"/>
      <c r="B33" s="142" t="s">
        <v>81</v>
      </c>
      <c r="C33" s="37">
        <v>60</v>
      </c>
      <c r="D33" s="65">
        <f t="shared" si="4"/>
        <v>91.39</v>
      </c>
      <c r="E33" s="24"/>
      <c r="F33" s="7"/>
      <c r="G33" s="103"/>
      <c r="H33" s="103"/>
      <c r="I33" s="103">
        <v>62.45</v>
      </c>
      <c r="J33" s="103">
        <v>28.94</v>
      </c>
      <c r="K33" s="103"/>
      <c r="L33" s="103"/>
      <c r="M33" s="66"/>
    </row>
    <row r="34" spans="1:13" s="47" customFormat="1" ht="12.75" customHeight="1">
      <c r="A34" s="48"/>
      <c r="B34" s="143" t="s">
        <v>40</v>
      </c>
      <c r="C34" s="38">
        <v>45</v>
      </c>
      <c r="D34" s="65">
        <f t="shared" si="4"/>
        <v>32.35</v>
      </c>
      <c r="E34" s="25">
        <v>2.48</v>
      </c>
      <c r="F34" s="8"/>
      <c r="G34" s="104">
        <v>2.6</v>
      </c>
      <c r="H34" s="104">
        <v>2.66</v>
      </c>
      <c r="I34" s="104">
        <v>22.01</v>
      </c>
      <c r="J34" s="104"/>
      <c r="K34" s="104">
        <v>1.3</v>
      </c>
      <c r="L34" s="104">
        <v>1.3</v>
      </c>
      <c r="M34" s="67"/>
    </row>
    <row r="35" spans="1:13" s="47" customFormat="1" ht="12.75" customHeight="1">
      <c r="A35" s="48"/>
      <c r="B35" s="142" t="s">
        <v>85</v>
      </c>
      <c r="C35" s="37">
        <v>44</v>
      </c>
      <c r="D35" s="65">
        <f t="shared" si="4"/>
        <v>30.18</v>
      </c>
      <c r="E35" s="24">
        <v>2.22</v>
      </c>
      <c r="F35" s="7">
        <v>0.28</v>
      </c>
      <c r="G35" s="103">
        <v>2.78</v>
      </c>
      <c r="H35" s="103">
        <v>5.59</v>
      </c>
      <c r="I35" s="103">
        <v>17.61</v>
      </c>
      <c r="J35" s="103">
        <v>1.42</v>
      </c>
      <c r="K35" s="103">
        <v>0.28</v>
      </c>
      <c r="L35" s="103"/>
      <c r="M35" s="66"/>
    </row>
    <row r="36" spans="1:13" s="47" customFormat="1" ht="12.75" customHeight="1">
      <c r="A36" s="48"/>
      <c r="B36" s="142" t="s">
        <v>73</v>
      </c>
      <c r="C36" s="37">
        <v>58</v>
      </c>
      <c r="D36" s="65">
        <f t="shared" si="4"/>
        <v>29.419999999999998</v>
      </c>
      <c r="E36" s="24"/>
      <c r="F36" s="7">
        <v>0.29</v>
      </c>
      <c r="G36" s="103">
        <v>2.94</v>
      </c>
      <c r="H36" s="103">
        <v>9.71</v>
      </c>
      <c r="I36" s="103">
        <v>12.95</v>
      </c>
      <c r="J36" s="103">
        <v>0.29</v>
      </c>
      <c r="K36" s="103">
        <v>1.47</v>
      </c>
      <c r="L36" s="103">
        <v>1.77</v>
      </c>
      <c r="M36" s="66"/>
    </row>
    <row r="37" spans="1:13" s="47" customFormat="1" ht="12.75" customHeight="1">
      <c r="A37" s="48"/>
      <c r="B37" s="142" t="s">
        <v>39</v>
      </c>
      <c r="C37" s="37">
        <v>10</v>
      </c>
      <c r="D37" s="65">
        <f t="shared" si="4"/>
        <v>8.46</v>
      </c>
      <c r="E37" s="24">
        <v>0.98</v>
      </c>
      <c r="F37" s="7"/>
      <c r="G37" s="103"/>
      <c r="H37" s="103"/>
      <c r="I37" s="103">
        <v>7.48</v>
      </c>
      <c r="J37" s="103"/>
      <c r="K37" s="103"/>
      <c r="L37" s="103"/>
      <c r="M37" s="66"/>
    </row>
    <row r="38" spans="1:13" s="47" customFormat="1" ht="12.75" customHeight="1" thickBot="1">
      <c r="A38" s="48"/>
      <c r="B38" s="142" t="s">
        <v>82</v>
      </c>
      <c r="C38" s="37">
        <v>26</v>
      </c>
      <c r="D38" s="65">
        <f>E38+F38+G38+H38+I38+K38+L38+M38+J38</f>
        <v>18.7</v>
      </c>
      <c r="E38" s="24"/>
      <c r="F38" s="7"/>
      <c r="G38" s="103"/>
      <c r="H38" s="103">
        <v>16.5</v>
      </c>
      <c r="I38" s="103">
        <v>2.2</v>
      </c>
      <c r="J38" s="103"/>
      <c r="K38" s="103"/>
      <c r="L38" s="103"/>
      <c r="M38" s="66"/>
    </row>
    <row r="39" spans="1:13" s="47" customFormat="1" ht="12.75" customHeight="1" thickBot="1">
      <c r="A39" s="50">
        <v>521</v>
      </c>
      <c r="B39" s="51" t="s">
        <v>8</v>
      </c>
      <c r="C39" s="32">
        <f>SUM(C40:C41)</f>
        <v>3375</v>
      </c>
      <c r="D39" s="61">
        <f>SUM(D40:D41)</f>
        <v>3498.88</v>
      </c>
      <c r="E39" s="19">
        <f>SUM(E40:E41)</f>
        <v>334.23</v>
      </c>
      <c r="F39" s="3">
        <f>SUM(F40:F41)</f>
        <v>15.459999999999999</v>
      </c>
      <c r="G39" s="3">
        <f aca="true" t="shared" si="5" ref="G39:M39">SUM(G40:G41)</f>
        <v>169.59</v>
      </c>
      <c r="H39" s="3">
        <f t="shared" si="5"/>
        <v>365.86</v>
      </c>
      <c r="I39" s="3">
        <f t="shared" si="5"/>
        <v>2129.35</v>
      </c>
      <c r="J39" s="3">
        <f t="shared" si="5"/>
        <v>223.42000000000002</v>
      </c>
      <c r="K39" s="3">
        <f t="shared" si="5"/>
        <v>182.79000000000002</v>
      </c>
      <c r="L39" s="3">
        <f t="shared" si="5"/>
        <v>78.18</v>
      </c>
      <c r="M39" s="61">
        <f t="shared" si="5"/>
        <v>0</v>
      </c>
    </row>
    <row r="40" spans="1:13" ht="12.75" customHeight="1">
      <c r="A40" s="79" t="s">
        <v>3</v>
      </c>
      <c r="B40" s="88" t="s">
        <v>42</v>
      </c>
      <c r="C40" s="30">
        <v>3000</v>
      </c>
      <c r="D40" s="57">
        <f>E40+F40+G40+H40+I40+K40+L40+M40+J40</f>
        <v>3141.65</v>
      </c>
      <c r="E40" s="17">
        <v>322.49</v>
      </c>
      <c r="F40" s="2">
        <v>14.1</v>
      </c>
      <c r="G40" s="105">
        <v>140.96</v>
      </c>
      <c r="H40" s="105">
        <v>281.92</v>
      </c>
      <c r="I40" s="105">
        <v>2022.08</v>
      </c>
      <c r="J40" s="105">
        <v>140.96</v>
      </c>
      <c r="K40" s="105">
        <v>140.96</v>
      </c>
      <c r="L40" s="105">
        <v>78.18</v>
      </c>
      <c r="M40" s="65"/>
    </row>
    <row r="41" spans="1:13" ht="12.75" customHeight="1" thickBot="1">
      <c r="A41" s="79"/>
      <c r="B41" s="89" t="s">
        <v>43</v>
      </c>
      <c r="C41" s="35">
        <v>375</v>
      </c>
      <c r="D41" s="64">
        <f>E41+F41+G41+H41+I41+K41+L41+M41+J41</f>
        <v>357.22999999999996</v>
      </c>
      <c r="E41" s="22">
        <v>11.74</v>
      </c>
      <c r="F41" s="5">
        <v>1.36</v>
      </c>
      <c r="G41" s="106">
        <v>28.63</v>
      </c>
      <c r="H41" s="106">
        <v>83.94</v>
      </c>
      <c r="I41" s="106">
        <v>107.27</v>
      </c>
      <c r="J41" s="106">
        <v>82.46</v>
      </c>
      <c r="K41" s="106">
        <v>41.83</v>
      </c>
      <c r="L41" s="106"/>
      <c r="M41" s="64"/>
    </row>
    <row r="42" spans="1:13" s="47" customFormat="1" ht="12.75" customHeight="1" thickBot="1">
      <c r="A42" s="50">
        <v>524</v>
      </c>
      <c r="B42" s="51" t="s">
        <v>9</v>
      </c>
      <c r="C42" s="32">
        <f>C43+C44</f>
        <v>1020</v>
      </c>
      <c r="D42" s="61">
        <f>SUM(D43:D44)</f>
        <v>1044.2050000000002</v>
      </c>
      <c r="E42" s="19">
        <f>SUM(E43:E44)</f>
        <v>109.64500000000001</v>
      </c>
      <c r="F42" s="3">
        <f>SUM(F43:F44)</f>
        <v>4.67</v>
      </c>
      <c r="G42" s="3">
        <f aca="true" t="shared" si="6" ref="G42:M42">SUM(G43:G44)</f>
        <v>46.73</v>
      </c>
      <c r="H42" s="3">
        <f t="shared" si="6"/>
        <v>93.46</v>
      </c>
      <c r="I42" s="3">
        <f t="shared" si="6"/>
        <v>676.9</v>
      </c>
      <c r="J42" s="3">
        <f t="shared" si="6"/>
        <v>46.73</v>
      </c>
      <c r="K42" s="3">
        <f t="shared" si="6"/>
        <v>46.73</v>
      </c>
      <c r="L42" s="3">
        <f t="shared" si="6"/>
        <v>19.34</v>
      </c>
      <c r="M42" s="61">
        <f t="shared" si="6"/>
        <v>0</v>
      </c>
    </row>
    <row r="43" spans="1:13" s="47" customFormat="1" ht="12.75" customHeight="1">
      <c r="A43" s="80" t="s">
        <v>3</v>
      </c>
      <c r="B43" s="87" t="s">
        <v>25</v>
      </c>
      <c r="C43" s="37">
        <v>750</v>
      </c>
      <c r="D43" s="66">
        <f>E43+F43+G43+H43+I43+K43+L43+M43+J43</f>
        <v>767.8000000000001</v>
      </c>
      <c r="E43" s="24">
        <v>80.62</v>
      </c>
      <c r="F43" s="7">
        <v>3.43</v>
      </c>
      <c r="G43" s="103">
        <v>34.36</v>
      </c>
      <c r="H43" s="103">
        <v>68.72</v>
      </c>
      <c r="I43" s="103">
        <v>498.08</v>
      </c>
      <c r="J43" s="103">
        <v>34.36</v>
      </c>
      <c r="K43" s="103">
        <v>34.36</v>
      </c>
      <c r="L43" s="103">
        <v>13.87</v>
      </c>
      <c r="M43" s="66"/>
    </row>
    <row r="44" spans="1:13" ht="12.75" customHeight="1" thickBot="1">
      <c r="A44" s="76"/>
      <c r="B44" s="90" t="s">
        <v>26</v>
      </c>
      <c r="C44" s="34">
        <v>270</v>
      </c>
      <c r="D44" s="63">
        <f>E44+F44+G44+H44+I44+K44+L44+M44+J44</f>
        <v>276.40500000000003</v>
      </c>
      <c r="E44" s="21">
        <v>29.025</v>
      </c>
      <c r="F44" s="4">
        <v>1.24</v>
      </c>
      <c r="G44" s="107">
        <v>12.37</v>
      </c>
      <c r="H44" s="107">
        <v>24.74</v>
      </c>
      <c r="I44" s="107">
        <v>178.82</v>
      </c>
      <c r="J44" s="107">
        <v>12.37</v>
      </c>
      <c r="K44" s="107">
        <v>12.37</v>
      </c>
      <c r="L44" s="107">
        <v>5.47</v>
      </c>
      <c r="M44" s="63"/>
    </row>
    <row r="45" spans="1:13" s="47" customFormat="1" ht="12.75" customHeight="1" thickBot="1">
      <c r="A45" s="50">
        <v>525</v>
      </c>
      <c r="B45" s="51" t="s">
        <v>44</v>
      </c>
      <c r="C45" s="32">
        <v>42</v>
      </c>
      <c r="D45" s="61">
        <f>E45+F45+G45+H45+I45+K45+L45+M45+J45</f>
        <v>35.6</v>
      </c>
      <c r="E45" s="19">
        <v>3.6</v>
      </c>
      <c r="F45" s="3">
        <v>0.16</v>
      </c>
      <c r="G45" s="99">
        <v>1.6</v>
      </c>
      <c r="H45" s="99">
        <v>3.2</v>
      </c>
      <c r="I45" s="99">
        <v>23.52</v>
      </c>
      <c r="J45" s="99">
        <v>1.6</v>
      </c>
      <c r="K45" s="99">
        <v>1.6</v>
      </c>
      <c r="L45" s="99">
        <v>0.32</v>
      </c>
      <c r="M45" s="61"/>
    </row>
    <row r="46" spans="1:13" s="47" customFormat="1" ht="12.75" customHeight="1" thickBot="1">
      <c r="A46" s="50">
        <v>527</v>
      </c>
      <c r="B46" s="51" t="s">
        <v>10</v>
      </c>
      <c r="C46" s="32">
        <v>120</v>
      </c>
      <c r="D46" s="61">
        <f aca="true" t="shared" si="7" ref="D46:D52">E46+F46+G46+H46+I46+K46+L46+M46+J46</f>
        <v>92.3</v>
      </c>
      <c r="E46" s="19">
        <v>9.4</v>
      </c>
      <c r="F46" s="3">
        <v>0.41</v>
      </c>
      <c r="G46" s="99">
        <v>4.14</v>
      </c>
      <c r="H46" s="99">
        <v>8.29</v>
      </c>
      <c r="I46" s="99">
        <v>60.95</v>
      </c>
      <c r="J46" s="99">
        <v>4.14</v>
      </c>
      <c r="K46" s="99">
        <v>4.14</v>
      </c>
      <c r="L46" s="99">
        <v>0.83</v>
      </c>
      <c r="M46" s="61"/>
    </row>
    <row r="47" spans="1:13" s="47" customFormat="1" ht="12.75" customHeight="1" thickBot="1">
      <c r="A47" s="50">
        <v>531</v>
      </c>
      <c r="B47" s="51" t="s">
        <v>45</v>
      </c>
      <c r="C47" s="32">
        <v>3</v>
      </c>
      <c r="D47" s="61">
        <f t="shared" si="7"/>
        <v>0.8</v>
      </c>
      <c r="E47" s="19"/>
      <c r="F47" s="3"/>
      <c r="G47" s="99"/>
      <c r="H47" s="99"/>
      <c r="I47" s="99">
        <v>0.8</v>
      </c>
      <c r="J47" s="99"/>
      <c r="K47" s="99"/>
      <c r="L47" s="99"/>
      <c r="M47" s="61"/>
    </row>
    <row r="48" spans="1:13" s="47" customFormat="1" ht="12.75" customHeight="1" thickBot="1">
      <c r="A48" s="50">
        <v>538</v>
      </c>
      <c r="B48" s="51" t="s">
        <v>16</v>
      </c>
      <c r="C48" s="32">
        <v>10.5</v>
      </c>
      <c r="D48" s="61">
        <f t="shared" si="7"/>
        <v>22.1</v>
      </c>
      <c r="E48" s="19">
        <v>5.95</v>
      </c>
      <c r="F48" s="3"/>
      <c r="G48" s="99"/>
      <c r="H48" s="99">
        <v>14.4</v>
      </c>
      <c r="I48" s="99">
        <v>1.75</v>
      </c>
      <c r="J48" s="99"/>
      <c r="K48" s="99"/>
      <c r="L48" s="99"/>
      <c r="M48" s="61"/>
    </row>
    <row r="49" spans="1:13" s="47" customFormat="1" ht="12.75" customHeight="1" thickBot="1">
      <c r="A49" s="50">
        <v>545</v>
      </c>
      <c r="B49" s="51" t="s">
        <v>46</v>
      </c>
      <c r="C49" s="32">
        <v>0</v>
      </c>
      <c r="D49" s="61">
        <f t="shared" si="7"/>
        <v>6</v>
      </c>
      <c r="E49" s="19"/>
      <c r="F49" s="3"/>
      <c r="G49" s="99"/>
      <c r="H49" s="99"/>
      <c r="I49" s="99">
        <v>6</v>
      </c>
      <c r="J49" s="99"/>
      <c r="K49" s="99"/>
      <c r="L49" s="99"/>
      <c r="M49" s="61"/>
    </row>
    <row r="50" spans="1:13" s="47" customFormat="1" ht="12.75" customHeight="1" thickBot="1">
      <c r="A50" s="69">
        <v>551</v>
      </c>
      <c r="B50" s="70" t="s">
        <v>17</v>
      </c>
      <c r="C50" s="40">
        <v>303</v>
      </c>
      <c r="D50" s="61">
        <f t="shared" si="7"/>
        <v>306.15</v>
      </c>
      <c r="E50" s="26"/>
      <c r="F50" s="9"/>
      <c r="G50" s="108">
        <v>30.61</v>
      </c>
      <c r="H50" s="108">
        <v>30.61</v>
      </c>
      <c r="I50" s="108">
        <v>214.31</v>
      </c>
      <c r="J50" s="108"/>
      <c r="K50" s="108">
        <v>15.31</v>
      </c>
      <c r="L50" s="108">
        <v>15.31</v>
      </c>
      <c r="M50" s="71"/>
    </row>
    <row r="51" spans="1:13" s="47" customFormat="1" ht="12.75" customHeight="1" thickBot="1">
      <c r="A51" s="69">
        <v>552</v>
      </c>
      <c r="B51" s="70" t="s">
        <v>87</v>
      </c>
      <c r="C51" s="40">
        <v>0</v>
      </c>
      <c r="D51" s="61">
        <f t="shared" si="7"/>
        <v>500</v>
      </c>
      <c r="E51" s="26"/>
      <c r="F51" s="9"/>
      <c r="G51" s="108">
        <v>100</v>
      </c>
      <c r="H51" s="108">
        <v>200</v>
      </c>
      <c r="I51" s="108">
        <v>100</v>
      </c>
      <c r="J51" s="108"/>
      <c r="K51" s="108">
        <v>50</v>
      </c>
      <c r="L51" s="108">
        <v>50</v>
      </c>
      <c r="M51" s="71"/>
    </row>
    <row r="52" spans="1:13" s="47" customFormat="1" ht="12.75" customHeight="1" thickBot="1">
      <c r="A52" s="69">
        <v>568</v>
      </c>
      <c r="B52" s="70" t="s">
        <v>51</v>
      </c>
      <c r="C52" s="40">
        <v>128</v>
      </c>
      <c r="D52" s="61">
        <f t="shared" si="7"/>
        <v>216.76</v>
      </c>
      <c r="E52" s="26"/>
      <c r="F52" s="9">
        <v>4.95</v>
      </c>
      <c r="G52" s="108">
        <v>4.4</v>
      </c>
      <c r="H52" s="108">
        <v>17.78</v>
      </c>
      <c r="I52" s="108">
        <v>171.36</v>
      </c>
      <c r="J52" s="108">
        <v>13.87</v>
      </c>
      <c r="K52" s="108">
        <v>2.2</v>
      </c>
      <c r="L52" s="108">
        <v>2.2</v>
      </c>
      <c r="M52" s="71"/>
    </row>
    <row r="53" spans="1:13" s="47" customFormat="1" ht="22.5" customHeight="1" thickBot="1">
      <c r="A53" s="50" t="s">
        <v>11</v>
      </c>
      <c r="B53" s="91" t="s">
        <v>12</v>
      </c>
      <c r="C53" s="32">
        <f aca="true" t="shared" si="8" ref="C53:M53">C5+C12+C16+C19+C20+C21+C39+C42+C45+C46+C47+C48+C49+C50+C52+C51</f>
        <v>10195</v>
      </c>
      <c r="D53" s="61">
        <f>D5+D12+D16+D19+D20+D21+D39+D42+D45+D46+D47+D48+D49+D50+D52+D51</f>
        <v>11617.035</v>
      </c>
      <c r="E53" s="19">
        <f t="shared" si="8"/>
        <v>1140.6350000000002</v>
      </c>
      <c r="F53" s="3">
        <f t="shared" si="8"/>
        <v>167.01</v>
      </c>
      <c r="G53" s="3">
        <f t="shared" si="8"/>
        <v>623.8</v>
      </c>
      <c r="H53" s="3">
        <f t="shared" si="8"/>
        <v>1947.07</v>
      </c>
      <c r="I53" s="3">
        <f>I5+I12+I16+I19+I20+I21+I39+I42+I45+I46+I47+I48+I49+I50+I52+I51</f>
        <v>6079.13</v>
      </c>
      <c r="J53" s="3">
        <f>J5+J12+J16+J19+J20+J21+J39+J42+J45+J46+J47+J48+J49+J50+J52+J51</f>
        <v>731.72</v>
      </c>
      <c r="K53" s="3">
        <f>K5+K12+K16+K19+K20+K21+K39+K42+K45+K46+K47+K48+K49+K50+K52+K51</f>
        <v>444.75</v>
      </c>
      <c r="L53" s="3">
        <f t="shared" si="8"/>
        <v>482.91999999999996</v>
      </c>
      <c r="M53" s="61">
        <f t="shared" si="8"/>
        <v>0</v>
      </c>
    </row>
    <row r="54" spans="1:13" ht="12.75" customHeight="1">
      <c r="A54" s="46" t="s">
        <v>0</v>
      </c>
      <c r="B54" s="92" t="s">
        <v>1</v>
      </c>
      <c r="C54" s="152" t="s">
        <v>49</v>
      </c>
      <c r="D54" s="153"/>
      <c r="E54" s="154" t="s">
        <v>60</v>
      </c>
      <c r="F54" s="154"/>
      <c r="G54" s="154"/>
      <c r="H54" s="154"/>
      <c r="I54" s="154"/>
      <c r="J54" s="154"/>
      <c r="K54" s="154"/>
      <c r="L54" s="154"/>
      <c r="M54" s="153"/>
    </row>
    <row r="55" spans="1:13" ht="12.75" customHeight="1" thickBot="1">
      <c r="A55" s="49"/>
      <c r="B55" s="93"/>
      <c r="C55" s="72" t="s">
        <v>67</v>
      </c>
      <c r="D55" s="117" t="s">
        <v>66</v>
      </c>
      <c r="E55" s="94" t="s">
        <v>77</v>
      </c>
      <c r="F55" s="94" t="s">
        <v>53</v>
      </c>
      <c r="G55" s="95" t="s">
        <v>54</v>
      </c>
      <c r="H55" s="111" t="s">
        <v>55</v>
      </c>
      <c r="I55" s="111" t="s">
        <v>56</v>
      </c>
      <c r="J55" s="111" t="s">
        <v>79</v>
      </c>
      <c r="K55" s="111" t="s">
        <v>57</v>
      </c>
      <c r="L55" s="111" t="s">
        <v>58</v>
      </c>
      <c r="M55" s="110" t="s">
        <v>59</v>
      </c>
    </row>
    <row r="56" spans="1:13" s="47" customFormat="1" ht="12.75" customHeight="1" thickBot="1">
      <c r="A56" s="50">
        <v>602</v>
      </c>
      <c r="B56" s="51" t="s">
        <v>18</v>
      </c>
      <c r="C56" s="32">
        <f aca="true" t="shared" si="9" ref="C56:M56">SUM(C57:C65)</f>
        <v>4359</v>
      </c>
      <c r="D56" s="61">
        <f>SUM(D57:D65)</f>
        <v>5995.85</v>
      </c>
      <c r="E56" s="19">
        <f>SUM(E57:E65)</f>
        <v>164.64</v>
      </c>
      <c r="F56" s="3">
        <f t="shared" si="9"/>
        <v>180.45</v>
      </c>
      <c r="G56" s="3">
        <f t="shared" si="9"/>
        <v>137.32</v>
      </c>
      <c r="H56" s="3">
        <f t="shared" si="9"/>
        <v>1486.5700000000002</v>
      </c>
      <c r="I56" s="3">
        <f t="shared" si="9"/>
        <v>2283.74</v>
      </c>
      <c r="J56" s="3">
        <f t="shared" si="9"/>
        <v>444.77</v>
      </c>
      <c r="K56" s="3">
        <f t="shared" si="9"/>
        <v>570.9299999999998</v>
      </c>
      <c r="L56" s="3">
        <f t="shared" si="9"/>
        <v>727.43</v>
      </c>
      <c r="M56" s="61">
        <f t="shared" si="9"/>
        <v>0</v>
      </c>
    </row>
    <row r="57" spans="1:13" s="47" customFormat="1" ht="12.75" customHeight="1">
      <c r="A57" s="80" t="s">
        <v>3</v>
      </c>
      <c r="B57" s="142" t="s">
        <v>65</v>
      </c>
      <c r="C57" s="39">
        <v>210</v>
      </c>
      <c r="D57" s="118">
        <f>E57+F57+G57+H57+I57+K57+M57+J57+L57</f>
        <v>386.64</v>
      </c>
      <c r="E57" s="116">
        <v>164.64</v>
      </c>
      <c r="F57" s="10"/>
      <c r="G57" s="109">
        <v>15</v>
      </c>
      <c r="H57" s="109">
        <v>30.4</v>
      </c>
      <c r="I57" s="109">
        <v>176.6</v>
      </c>
      <c r="J57" s="109"/>
      <c r="K57" s="109"/>
      <c r="L57" s="109"/>
      <c r="M57" s="68"/>
    </row>
    <row r="58" spans="1:13" s="47" customFormat="1" ht="12.75" customHeight="1">
      <c r="A58" s="80"/>
      <c r="B58" s="87" t="s">
        <v>27</v>
      </c>
      <c r="C58" s="37">
        <v>1363</v>
      </c>
      <c r="D58" s="119">
        <f>E58+F58+G58+H58+I58+K58+L58+M58+J58</f>
        <v>1288.6799999999998</v>
      </c>
      <c r="E58" s="24"/>
      <c r="F58" s="7"/>
      <c r="G58" s="103"/>
      <c r="H58" s="103"/>
      <c r="I58" s="103">
        <v>3.69</v>
      </c>
      <c r="J58" s="103"/>
      <c r="K58" s="103">
        <v>557.56</v>
      </c>
      <c r="L58" s="103">
        <v>727.43</v>
      </c>
      <c r="M58" s="66"/>
    </row>
    <row r="59" spans="1:13" s="47" customFormat="1" ht="12.75" customHeight="1">
      <c r="A59" s="80"/>
      <c r="B59" s="87" t="s">
        <v>63</v>
      </c>
      <c r="C59" s="37">
        <v>5</v>
      </c>
      <c r="D59" s="119">
        <f aca="true" t="shared" si="10" ref="D59:D64">E59+F59+G59+H59+I59+K59+L59+M59+J59</f>
        <v>6.31</v>
      </c>
      <c r="E59" s="24"/>
      <c r="F59" s="7"/>
      <c r="G59" s="103"/>
      <c r="H59" s="103"/>
      <c r="I59" s="103"/>
      <c r="J59" s="103"/>
      <c r="K59" s="103">
        <v>6.31</v>
      </c>
      <c r="L59" s="103"/>
      <c r="M59" s="66"/>
    </row>
    <row r="60" spans="1:13" s="47" customFormat="1" ht="12.75" customHeight="1">
      <c r="A60" s="80"/>
      <c r="B60" s="87" t="s">
        <v>28</v>
      </c>
      <c r="C60" s="37">
        <v>1</v>
      </c>
      <c r="D60" s="119">
        <f t="shared" si="10"/>
        <v>29.27</v>
      </c>
      <c r="E60" s="24"/>
      <c r="F60" s="7"/>
      <c r="G60" s="103">
        <v>13.42</v>
      </c>
      <c r="H60" s="103"/>
      <c r="I60" s="103">
        <v>8.79</v>
      </c>
      <c r="J60" s="103"/>
      <c r="K60" s="103">
        <v>7.06</v>
      </c>
      <c r="L60" s="103"/>
      <c r="M60" s="66"/>
    </row>
    <row r="61" spans="1:13" s="47" customFormat="1" ht="12.75" customHeight="1">
      <c r="A61" s="80"/>
      <c r="B61" s="87" t="s">
        <v>29</v>
      </c>
      <c r="C61" s="37">
        <v>150</v>
      </c>
      <c r="D61" s="119">
        <f t="shared" si="10"/>
        <v>180.45</v>
      </c>
      <c r="E61" s="24"/>
      <c r="F61" s="7">
        <v>180.45</v>
      </c>
      <c r="G61" s="103"/>
      <c r="H61" s="103"/>
      <c r="I61" s="103"/>
      <c r="J61" s="103"/>
      <c r="K61" s="103"/>
      <c r="L61" s="103"/>
      <c r="M61" s="66"/>
    </row>
    <row r="62" spans="1:13" s="47" customFormat="1" ht="12.75" customHeight="1">
      <c r="A62" s="80"/>
      <c r="B62" s="87" t="s">
        <v>52</v>
      </c>
      <c r="C62" s="37">
        <v>1730</v>
      </c>
      <c r="D62" s="119">
        <f t="shared" si="10"/>
        <v>2644.4</v>
      </c>
      <c r="E62" s="24"/>
      <c r="F62" s="7"/>
      <c r="G62" s="103">
        <v>108.9</v>
      </c>
      <c r="H62" s="103"/>
      <c r="I62" s="103">
        <v>2090.73</v>
      </c>
      <c r="J62" s="103">
        <v>444.77</v>
      </c>
      <c r="K62" s="103"/>
      <c r="L62" s="103"/>
      <c r="M62" s="66"/>
    </row>
    <row r="63" spans="1:13" s="47" customFormat="1" ht="12.75" customHeight="1">
      <c r="A63" s="80"/>
      <c r="B63" s="87" t="s">
        <v>30</v>
      </c>
      <c r="C63" s="37">
        <v>900</v>
      </c>
      <c r="D63" s="119">
        <f t="shared" si="10"/>
        <v>1456.17</v>
      </c>
      <c r="E63" s="24"/>
      <c r="F63" s="7"/>
      <c r="G63" s="103"/>
      <c r="H63" s="103">
        <v>1456.17</v>
      </c>
      <c r="I63" s="103"/>
      <c r="J63" s="103"/>
      <c r="K63" s="103"/>
      <c r="L63" s="103"/>
      <c r="M63" s="66"/>
    </row>
    <row r="64" spans="1:13" s="47" customFormat="1" ht="12.75" customHeight="1">
      <c r="A64" s="80"/>
      <c r="B64" s="150" t="s">
        <v>31</v>
      </c>
      <c r="C64" s="38">
        <v>0</v>
      </c>
      <c r="D64" s="119">
        <f t="shared" si="10"/>
        <v>0</v>
      </c>
      <c r="E64" s="25"/>
      <c r="F64" s="8"/>
      <c r="G64" s="104"/>
      <c r="H64" s="104"/>
      <c r="I64" s="104"/>
      <c r="J64" s="104"/>
      <c r="K64" s="104"/>
      <c r="L64" s="104"/>
      <c r="M64" s="67"/>
    </row>
    <row r="65" spans="1:13" s="47" customFormat="1" ht="12.75" customHeight="1" thickBot="1">
      <c r="A65" s="80"/>
      <c r="B65" s="151" t="s">
        <v>83</v>
      </c>
      <c r="C65" s="127">
        <v>0</v>
      </c>
      <c r="D65" s="128">
        <f>E65+F65+G65+H65+I65+K65+L65+M65+J65</f>
        <v>3.93</v>
      </c>
      <c r="E65" s="129"/>
      <c r="F65" s="130"/>
      <c r="G65" s="131"/>
      <c r="H65" s="131"/>
      <c r="I65" s="131">
        <v>3.93</v>
      </c>
      <c r="J65" s="131"/>
      <c r="K65" s="131"/>
      <c r="L65" s="131"/>
      <c r="M65" s="132"/>
    </row>
    <row r="66" spans="1:13" s="47" customFormat="1" ht="12.75" customHeight="1" thickBot="1">
      <c r="A66" s="133">
        <v>641</v>
      </c>
      <c r="B66" s="134" t="s">
        <v>64</v>
      </c>
      <c r="C66" s="135">
        <v>0</v>
      </c>
      <c r="D66" s="136">
        <f>E66+F66+G66+H66+I66+K66+L66+M66+J66</f>
        <v>0</v>
      </c>
      <c r="E66" s="137"/>
      <c r="F66" s="138"/>
      <c r="G66" s="139"/>
      <c r="H66" s="139"/>
      <c r="I66" s="139"/>
      <c r="J66" s="139"/>
      <c r="K66" s="139"/>
      <c r="L66" s="139"/>
      <c r="M66" s="140"/>
    </row>
    <row r="67" spans="1:13" s="47" customFormat="1" ht="12.75" customHeight="1" thickBot="1">
      <c r="A67" s="133">
        <v>642</v>
      </c>
      <c r="B67" s="134" t="s">
        <v>76</v>
      </c>
      <c r="C67" s="135">
        <v>0</v>
      </c>
      <c r="D67" s="136">
        <f>E67+F67+G67+H67+I67+K67+L67+M67+J67</f>
        <v>0</v>
      </c>
      <c r="E67" s="137"/>
      <c r="F67" s="138"/>
      <c r="G67" s="139"/>
      <c r="H67" s="139"/>
      <c r="I67" s="139"/>
      <c r="J67" s="139"/>
      <c r="K67" s="139"/>
      <c r="L67" s="139"/>
      <c r="M67" s="140"/>
    </row>
    <row r="68" spans="1:13" s="47" customFormat="1" ht="12.75" customHeight="1" thickBot="1">
      <c r="A68" s="50">
        <v>648</v>
      </c>
      <c r="B68" s="51" t="s">
        <v>47</v>
      </c>
      <c r="C68" s="32">
        <v>5836</v>
      </c>
      <c r="D68" s="136">
        <f>E68+F68+G68+H68+I68+K68+L68+M68+J68</f>
        <v>5851.67</v>
      </c>
      <c r="E68" s="19">
        <v>976</v>
      </c>
      <c r="F68" s="3"/>
      <c r="G68" s="99">
        <v>459.94</v>
      </c>
      <c r="H68" s="99">
        <v>600</v>
      </c>
      <c r="I68" s="99">
        <v>3528.78</v>
      </c>
      <c r="J68" s="99">
        <v>286.95</v>
      </c>
      <c r="K68" s="99"/>
      <c r="L68" s="99"/>
      <c r="M68" s="61"/>
    </row>
    <row r="69" spans="1:13" s="47" customFormat="1" ht="12.75" customHeight="1" thickBot="1">
      <c r="A69" s="50">
        <v>662</v>
      </c>
      <c r="B69" s="51" t="s">
        <v>48</v>
      </c>
      <c r="C69" s="32">
        <v>0</v>
      </c>
      <c r="D69" s="136">
        <f>E69+F69+G69+H69+I69+K69+L69+M69+J69</f>
        <v>0.23</v>
      </c>
      <c r="E69" s="19"/>
      <c r="F69" s="3"/>
      <c r="G69" s="99"/>
      <c r="H69" s="99"/>
      <c r="I69" s="99">
        <v>0.23</v>
      </c>
      <c r="J69" s="99"/>
      <c r="K69" s="99"/>
      <c r="L69" s="99"/>
      <c r="M69" s="61"/>
    </row>
    <row r="70" spans="1:13" s="47" customFormat="1" ht="12.75" customHeight="1" thickBot="1">
      <c r="A70" s="50">
        <v>668</v>
      </c>
      <c r="B70" s="51" t="s">
        <v>13</v>
      </c>
      <c r="C70" s="32">
        <v>0</v>
      </c>
      <c r="D70" s="136">
        <f>E70+F70+G70+H70+I70+K70+L70+M70+J70</f>
        <v>0</v>
      </c>
      <c r="E70" s="19"/>
      <c r="F70" s="3"/>
      <c r="G70" s="99"/>
      <c r="H70" s="99"/>
      <c r="I70" s="99"/>
      <c r="J70" s="99"/>
      <c r="K70" s="99"/>
      <c r="L70" s="99"/>
      <c r="M70" s="61"/>
    </row>
    <row r="71" spans="1:13" s="47" customFormat="1" ht="22.5" customHeight="1" thickBot="1">
      <c r="A71" s="50" t="s">
        <v>14</v>
      </c>
      <c r="B71" s="91" t="s">
        <v>15</v>
      </c>
      <c r="C71" s="144">
        <f>C56++C66+C68+C69+C70</f>
        <v>10195</v>
      </c>
      <c r="D71" s="61">
        <f aca="true" t="shared" si="11" ref="D71:L71">D56++D66+D68+D69+D70+D67</f>
        <v>11847.75</v>
      </c>
      <c r="E71" s="144">
        <f t="shared" si="11"/>
        <v>1140.6399999999999</v>
      </c>
      <c r="F71" s="3">
        <f t="shared" si="11"/>
        <v>180.45</v>
      </c>
      <c r="G71" s="141">
        <f t="shared" si="11"/>
        <v>597.26</v>
      </c>
      <c r="H71" s="3">
        <f t="shared" si="11"/>
        <v>2086.57</v>
      </c>
      <c r="I71" s="3">
        <f t="shared" si="11"/>
        <v>5812.75</v>
      </c>
      <c r="J71" s="3">
        <f t="shared" si="11"/>
        <v>731.72</v>
      </c>
      <c r="K71" s="3">
        <f t="shared" si="11"/>
        <v>570.9299999999998</v>
      </c>
      <c r="L71" s="3">
        <f t="shared" si="11"/>
        <v>727.43</v>
      </c>
      <c r="M71" s="61">
        <f>M56+M66+M67+M68+M69+M70</f>
        <v>0</v>
      </c>
    </row>
    <row r="73" ht="13.5" thickBot="1"/>
    <row r="74" spans="1:15" ht="12.75">
      <c r="A74" s="46"/>
      <c r="B74" s="92"/>
      <c r="C74" s="152" t="s">
        <v>49</v>
      </c>
      <c r="D74" s="153"/>
      <c r="E74" s="154" t="s">
        <v>60</v>
      </c>
      <c r="F74" s="154"/>
      <c r="G74" s="154"/>
      <c r="H74" s="154"/>
      <c r="I74" s="154"/>
      <c r="J74" s="154"/>
      <c r="K74" s="154"/>
      <c r="L74" s="154"/>
      <c r="M74" s="153"/>
      <c r="O74" s="47"/>
    </row>
    <row r="75" spans="1:15" ht="13.5" thickBot="1">
      <c r="A75" s="49"/>
      <c r="B75" s="93"/>
      <c r="C75" s="72" t="s">
        <v>67</v>
      </c>
      <c r="D75" s="113" t="s">
        <v>66</v>
      </c>
      <c r="E75" s="94" t="s">
        <v>77</v>
      </c>
      <c r="F75" s="94" t="s">
        <v>53</v>
      </c>
      <c r="G75" s="95" t="s">
        <v>54</v>
      </c>
      <c r="H75" s="111" t="s">
        <v>55</v>
      </c>
      <c r="I75" s="111" t="s">
        <v>56</v>
      </c>
      <c r="J75" s="111" t="s">
        <v>79</v>
      </c>
      <c r="K75" s="111" t="s">
        <v>57</v>
      </c>
      <c r="L75" s="111" t="s">
        <v>58</v>
      </c>
      <c r="M75" s="110" t="s">
        <v>59</v>
      </c>
      <c r="O75" s="47"/>
    </row>
    <row r="76" spans="1:13" s="13" customFormat="1" ht="27.75" customHeight="1" thickBot="1">
      <c r="A76" s="120"/>
      <c r="B76" s="121" t="s">
        <v>50</v>
      </c>
      <c r="C76" s="145">
        <f>C71-C53</f>
        <v>0</v>
      </c>
      <c r="D76" s="122">
        <f>E76+F76+G76+H76+I76+K76+L76+M76+J76</f>
        <v>230.71499999999963</v>
      </c>
      <c r="E76" s="123">
        <f aca="true" t="shared" si="12" ref="E76:M76">E71-E53</f>
        <v>0.004999999999654392</v>
      </c>
      <c r="F76" s="123">
        <f t="shared" si="12"/>
        <v>13.439999999999998</v>
      </c>
      <c r="G76" s="123">
        <f t="shared" si="12"/>
        <v>-26.539999999999964</v>
      </c>
      <c r="H76" s="123">
        <f t="shared" si="12"/>
        <v>139.50000000000023</v>
      </c>
      <c r="I76" s="123">
        <f t="shared" si="12"/>
        <v>-266.3800000000001</v>
      </c>
      <c r="J76" s="123">
        <f t="shared" si="12"/>
        <v>0</v>
      </c>
      <c r="K76" s="123">
        <f t="shared" si="12"/>
        <v>126.17999999999984</v>
      </c>
      <c r="L76" s="123">
        <f t="shared" si="12"/>
        <v>244.51</v>
      </c>
      <c r="M76" s="122">
        <f t="shared" si="12"/>
        <v>0</v>
      </c>
    </row>
    <row r="80" ht="12.75">
      <c r="A80" s="11" t="s">
        <v>61</v>
      </c>
    </row>
    <row r="89" ht="12.75">
      <c r="B89" s="12"/>
    </row>
    <row r="90" spans="2:4" ht="12.75">
      <c r="B90" s="12"/>
      <c r="D90" s="124"/>
    </row>
    <row r="91" ht="12.75">
      <c r="B91" s="12"/>
    </row>
  </sheetData>
  <sheetProtection/>
  <mergeCells count="6">
    <mergeCell ref="C74:D74"/>
    <mergeCell ref="E74:M74"/>
    <mergeCell ref="C3:D3"/>
    <mergeCell ref="E3:M3"/>
    <mergeCell ref="C54:D54"/>
    <mergeCell ref="E54:M54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8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2" spans="1:5" ht="12.75">
      <c r="A2" s="125"/>
      <c r="B2" s="125"/>
      <c r="C2" s="125"/>
      <c r="D2" s="125"/>
      <c r="E2" s="125"/>
    </row>
    <row r="3" spans="1:5" ht="12.75">
      <c r="A3" s="125"/>
      <c r="B3" s="125"/>
      <c r="C3" s="125"/>
      <c r="D3" s="125"/>
      <c r="E3" s="125"/>
    </row>
    <row r="4" spans="1:5" ht="12.75">
      <c r="A4" s="125"/>
      <c r="B4" s="125"/>
      <c r="C4" s="125"/>
      <c r="D4" s="125"/>
      <c r="E4" s="125"/>
    </row>
    <row r="5" spans="1:5" ht="12.75">
      <c r="A5" s="125"/>
      <c r="B5" s="125"/>
      <c r="C5" s="125"/>
      <c r="D5" s="125"/>
      <c r="E5" s="125"/>
    </row>
    <row r="6" spans="1:5" ht="12.75">
      <c r="A6" s="125"/>
      <c r="B6" s="125"/>
      <c r="C6" s="125"/>
      <c r="D6" s="125"/>
      <c r="E6" s="125"/>
    </row>
    <row r="7" spans="1:5" ht="12.75">
      <c r="A7" s="125"/>
      <c r="B7" s="125"/>
      <c r="C7" s="125"/>
      <c r="D7" s="125"/>
      <c r="E7" s="125"/>
    </row>
    <row r="8" spans="1:5" ht="12.75">
      <c r="A8" s="125"/>
      <c r="B8" s="125"/>
      <c r="C8" s="125"/>
      <c r="D8" s="125"/>
      <c r="E8" s="125"/>
    </row>
    <row r="9" spans="1:5" ht="12.75">
      <c r="A9" s="125"/>
      <c r="B9" s="125"/>
      <c r="C9" s="125"/>
      <c r="D9" s="125"/>
      <c r="E9" s="125"/>
    </row>
    <row r="10" spans="1:5" ht="12.75">
      <c r="A10" s="125"/>
      <c r="B10" s="125"/>
      <c r="C10" s="125"/>
      <c r="D10" s="125"/>
      <c r="E10" s="125"/>
    </row>
    <row r="11" spans="1:5" ht="12.75">
      <c r="A11" s="125"/>
      <c r="B11" s="125"/>
      <c r="C11" s="125"/>
      <c r="D11" s="125"/>
      <c r="E11" s="125"/>
    </row>
    <row r="12" spans="1:5" ht="12.75">
      <c r="A12" s="125"/>
      <c r="B12" s="125"/>
      <c r="C12" s="125"/>
      <c r="D12" s="125"/>
      <c r="E12" s="125"/>
    </row>
    <row r="13" spans="1:5" ht="12.75">
      <c r="A13" s="125"/>
      <c r="B13" s="125"/>
      <c r="C13" s="125"/>
      <c r="D13" s="125"/>
      <c r="E13" s="125"/>
    </row>
    <row r="14" spans="1:5" ht="12.75">
      <c r="A14" s="125"/>
      <c r="B14" s="125"/>
      <c r="C14" s="125"/>
      <c r="D14" s="125"/>
      <c r="E14" s="125"/>
    </row>
    <row r="15" spans="1:5" ht="12.75">
      <c r="A15" s="125"/>
      <c r="B15" s="125"/>
      <c r="C15" s="125"/>
      <c r="D15" s="125"/>
      <c r="E15" s="1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Pospisilova</cp:lastModifiedBy>
  <cp:lastPrinted>2017-04-03T07:56:33Z</cp:lastPrinted>
  <dcterms:created xsi:type="dcterms:W3CDTF">2010-10-08T10:58:16Z</dcterms:created>
  <dcterms:modified xsi:type="dcterms:W3CDTF">2017-04-03T08:03:07Z</dcterms:modified>
  <cp:category/>
  <cp:version/>
  <cp:contentType/>
  <cp:contentStatus/>
</cp:coreProperties>
</file>