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8" sheetId="1" r:id="rId1"/>
    <sheet name="rozpočet HČ 2018 ZŠ" sheetId="2" r:id="rId2"/>
    <sheet name="rozpočet HČ 2018 ŠD" sheetId="3" r:id="rId3"/>
    <sheet name="rozpočet HČ 2018 ŠJ" sheetId="4" r:id="rId4"/>
    <sheet name="rozpočet DČ 2018" sheetId="5" r:id="rId5"/>
    <sheet name="Komentář k rozpočtu" sheetId="6" r:id="rId6"/>
    <sheet name="kontrola" sheetId="7" r:id="rId7"/>
    <sheet name="MP rok 2018" sheetId="8" r:id="rId8"/>
    <sheet name="List1" sheetId="9" r:id="rId9"/>
  </sheets>
  <externalReferences>
    <externalReference r:id="rId12"/>
  </externalReferences>
  <definedNames>
    <definedName name="_xlnm.Print_Area" localSheetId="0">'rozpočet HČ 2018'!$A$1:$G$84</definedName>
    <definedName name="_xlnm.Print_Area" localSheetId="2">'rozpočet HČ 2018 ŠD'!$A$1:$G$84</definedName>
    <definedName name="_xlnm.Print_Area" localSheetId="3">'rozpočet HČ 2018 ŠJ'!$A$1:$G$84</definedName>
    <definedName name="_xlnm.Print_Area" localSheetId="1">'rozpočet HČ 2018 ZŠ'!$A$1:$G$84</definedName>
  </definedNames>
  <calcPr fullCalcOnLoad="1"/>
</workbook>
</file>

<file path=xl/sharedStrings.xml><?xml version="1.0" encoding="utf-8"?>
<sst xmlns="http://schemas.openxmlformats.org/spreadsheetml/2006/main" count="616" uniqueCount="133">
  <si>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</si>
  <si>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</si>
  <si>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</si>
  <si>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</si>
  <si>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</si>
  <si>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</si>
  <si>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</si>
  <si>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</si>
  <si>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</si>
  <si>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</si>
  <si>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</si>
  <si>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</si>
  <si>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</si>
  <si>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</si>
  <si>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</si>
  <si>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</si>
  <si>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</si>
  <si>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</si>
  <si>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</si>
  <si>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</si>
  <si>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</si>
  <si>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</si>
  <si>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</si>
  <si>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</si>
  <si>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</si>
  <si>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</si>
  <si>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</si>
  <si>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</si>
  <si>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</si>
  <si>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</si>
  <si>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</si>
  <si>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</si>
  <si>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</si>
  <si>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</si>
  <si>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</si>
  <si>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</si>
  <si>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</si>
  <si>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</si>
  <si>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</si>
  <si>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</si>
  <si>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</si>
  <si>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</si>
  <si>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</si>
  <si>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</si>
  <si>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</si>
  <si>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</si>
  <si>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</si>
  <si>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</si>
  <si>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</si>
  <si>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</si>
  <si>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</si>
  <si>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</si>
  <si>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</si>
  <si>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</si>
  <si>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</si>
  <si>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</si>
  <si>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</si>
  <si>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</si>
  <si>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</si>
  <si>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</si>
  <si>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</si>
  <si>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</si>
  <si>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</si>
  <si>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</si>
  <si>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</si>
  <si>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</si>
  <si>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</si>
  <si>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</si>
  <si>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</si>
  <si>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</si>
  <si>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</si>
  <si>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</si>
  <si>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</si>
  <si>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</si>
  <si>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</si>
  <si>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</si>
  <si>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</si>
  <si>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</si>
  <si>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</si>
  <si>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</si>
  <si>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</si>
  <si>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státní fondy, ÚP</t>
  </si>
  <si>
    <t xml:space="preserve">                                                                             ROZPOČET DOPLŇKOVÉ ČINNOSTI NA ROK 2018  (návrh)                                                          Příloha č. 2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</si>
  <si>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</si>
  <si>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</si>
  <si>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</si>
  <si>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</si>
  <si>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</si>
  <si>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</si>
  <si>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</si>
  <si>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</si>
  <si>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</si>
  <si>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</si>
  <si>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</si>
  <si>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 xml:space="preserve">                                                                             ROZPOČET HLAVNÍ ČINNOSTI NA ROK 2018  (návrh)                                                     Příloha č. 2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</si>
  <si>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</si>
  <si>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</si>
  <si>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</si>
  <si>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</si>
  <si>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</si>
  <si>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</si>
  <si>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>Základní škola Velké Meziříčí, Školní 2055, příspěvková organizace</t>
  </si>
  <si>
    <t>Za příspěvkovou organizaci: Mgr. Blažek Petr</t>
  </si>
  <si>
    <t>Vypracovala: Smejkalová Renata</t>
  </si>
  <si>
    <t>Datum:14. 9. 2017</t>
  </si>
  <si>
    <t>Základní škola Velké Meziříčí, Školní 2055, příspěvková organizace, ŠD</t>
  </si>
  <si>
    <t>Základní škola Velké Meziříčí, Školní 2055, příspěvková organizace, ŠJ</t>
  </si>
  <si>
    <t>Základní škola Velké Meziříčí, Školní 2055, příspěvková organizace, ZŠ</t>
  </si>
  <si>
    <t>suma</t>
  </si>
  <si>
    <t>Organizace:</t>
  </si>
  <si>
    <t>Podklady pro usměrňování MP v roce 2018: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</si>
  <si>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</si>
  <si>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</si>
  <si>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</si>
  <si>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</si>
  <si>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</si>
  <si>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</si>
  <si>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</si>
  <si>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</si>
  <si>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</si>
  <si>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</si>
  <si>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</si>
  <si>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</si>
  <si>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</si>
  <si>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</si>
  <si>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2018: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</si>
  <si>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</si>
  <si>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</si>
  <si>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</si>
  <si>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</si>
  <si>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dohody celkem</t>
  </si>
  <si>
    <t xml:space="preserve">Vypracoval: </t>
  </si>
  <si>
    <t xml:space="preserve">Dne: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</si>
</sst>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29" fillId="0" borderId="0" xfId="46" applyFont="1">
      <alignment/>
      <protection/>
    </xf>
    <xf numFmtId="0" fontId="27" fillId="0" borderId="0" xfId="46">
      <alignment/>
      <protection/>
    </xf>
    <xf numFmtId="0" fontId="46" fillId="0" borderId="0" xfId="46" applyFont="1">
      <alignment/>
      <protection/>
    </xf>
    <xf numFmtId="0" fontId="27" fillId="0" borderId="0" xfId="46" applyAlignment="1">
      <alignment horizontal="right"/>
      <protection/>
    </xf>
    <xf numFmtId="0" fontId="27" fillId="0" borderId="17" xfId="46" applyBorder="1">
      <alignment/>
      <protection/>
    </xf>
    <xf numFmtId="0" fontId="27" fillId="0" borderId="53" xfId="46" applyBorder="1">
      <alignment/>
      <protection/>
    </xf>
    <xf numFmtId="0" fontId="27" fillId="0" borderId="24" xfId="46" applyBorder="1">
      <alignment/>
      <protection/>
    </xf>
    <xf numFmtId="0" fontId="27" fillId="0" borderId="24" xfId="46" applyBorder="1" applyAlignment="1">
      <alignment horizontal="center"/>
      <protection/>
    </xf>
    <xf numFmtId="0" fontId="27" fillId="0" borderId="14" xfId="46" applyBorder="1">
      <alignment/>
      <protection/>
    </xf>
    <xf numFmtId="0" fontId="27" fillId="0" borderId="51" xfId="46" applyBorder="1" applyAlignment="1">
      <alignment horizontal="center"/>
      <protection/>
    </xf>
    <xf numFmtId="0" fontId="27" fillId="0" borderId="44" xfId="46" applyBorder="1" applyAlignment="1">
      <alignment horizontal="center"/>
      <protection/>
    </xf>
    <xf numFmtId="0" fontId="27" fillId="0" borderId="22" xfId="46" applyBorder="1" applyAlignment="1">
      <alignment horizontal="center"/>
      <protection/>
    </xf>
    <xf numFmtId="0" fontId="27" fillId="0" borderId="54" xfId="46" applyBorder="1" applyAlignment="1">
      <alignment horizontal="center"/>
      <protection/>
    </xf>
    <xf numFmtId="0" fontId="27" fillId="0" borderId="55" xfId="46" applyBorder="1" applyAlignment="1">
      <alignment horizontal="center"/>
      <protection/>
    </xf>
    <xf numFmtId="0" fontId="27" fillId="0" borderId="56" xfId="46" applyBorder="1" applyAlignment="1">
      <alignment horizontal="center"/>
      <protection/>
    </xf>
    <xf numFmtId="0" fontId="27" fillId="0" borderId="44" xfId="46" applyFill="1" applyBorder="1" applyAlignment="1">
      <alignment horizontal="center"/>
      <protection/>
    </xf>
    <xf numFmtId="0" fontId="27" fillId="0" borderId="11" xfId="46" applyBorder="1">
      <alignment/>
      <protection/>
    </xf>
    <xf numFmtId="0" fontId="27" fillId="0" borderId="52" xfId="46" applyBorder="1">
      <alignment/>
      <protection/>
    </xf>
    <xf numFmtId="0" fontId="27" fillId="0" borderId="32" xfId="46" applyBorder="1">
      <alignment/>
      <protection/>
    </xf>
    <xf numFmtId="3" fontId="27" fillId="0" borderId="57" xfId="46" applyNumberFormat="1" applyBorder="1">
      <alignment/>
      <protection/>
    </xf>
    <xf numFmtId="3" fontId="27" fillId="0" borderId="57" xfId="46" applyNumberFormat="1" applyFill="1" applyBorder="1">
      <alignment/>
      <protection/>
    </xf>
    <xf numFmtId="3" fontId="27" fillId="0" borderId="58" xfId="46" applyNumberFormat="1" applyFill="1" applyBorder="1">
      <alignment/>
      <protection/>
    </xf>
    <xf numFmtId="3" fontId="27" fillId="0" borderId="52" xfId="46" applyNumberFormat="1" applyFill="1" applyBorder="1">
      <alignment/>
      <protection/>
    </xf>
    <xf numFmtId="3" fontId="27" fillId="0" borderId="32" xfId="46" applyNumberFormat="1" applyFill="1" applyBorder="1">
      <alignment/>
      <protection/>
    </xf>
    <xf numFmtId="0" fontId="27" fillId="0" borderId="21" xfId="46" applyBorder="1">
      <alignment/>
      <protection/>
    </xf>
    <xf numFmtId="0" fontId="27" fillId="0" borderId="22" xfId="46" applyBorder="1">
      <alignment/>
      <protection/>
    </xf>
    <xf numFmtId="0" fontId="27" fillId="0" borderId="34" xfId="46" applyBorder="1">
      <alignment/>
      <protection/>
    </xf>
    <xf numFmtId="3" fontId="27" fillId="0" borderId="59" xfId="46" applyNumberFormat="1" applyBorder="1">
      <alignment/>
      <protection/>
    </xf>
    <xf numFmtId="3" fontId="27" fillId="0" borderId="59" xfId="46" applyNumberFormat="1" applyFill="1" applyBorder="1">
      <alignment/>
      <protection/>
    </xf>
    <xf numFmtId="3" fontId="27" fillId="0" borderId="60" xfId="46" applyNumberFormat="1" applyFill="1" applyBorder="1">
      <alignment/>
      <protection/>
    </xf>
    <xf numFmtId="3" fontId="27" fillId="0" borderId="22" xfId="46" applyNumberFormat="1" applyFill="1" applyBorder="1">
      <alignment/>
      <protection/>
    </xf>
    <xf numFmtId="3" fontId="27" fillId="0" borderId="34" xfId="46" applyNumberFormat="1" applyFill="1" applyBorder="1">
      <alignment/>
      <protection/>
    </xf>
    <xf numFmtId="0" fontId="27" fillId="0" borderId="23" xfId="46" applyBorder="1">
      <alignment/>
      <protection/>
    </xf>
    <xf numFmtId="0" fontId="27" fillId="0" borderId="28" xfId="46" applyBorder="1">
      <alignment/>
      <protection/>
    </xf>
    <xf numFmtId="3" fontId="27" fillId="0" borderId="61" xfId="46" applyNumberFormat="1" applyBorder="1">
      <alignment/>
      <protection/>
    </xf>
    <xf numFmtId="3" fontId="27" fillId="0" borderId="62" xfId="46" applyNumberFormat="1" applyBorder="1">
      <alignment/>
      <protection/>
    </xf>
    <xf numFmtId="3" fontId="27" fillId="0" borderId="28" xfId="46" applyNumberFormat="1" applyBorder="1">
      <alignment/>
      <protection/>
    </xf>
    <xf numFmtId="3" fontId="27" fillId="0" borderId="51" xfId="46" applyNumberFormat="1" applyBorder="1">
      <alignment/>
      <protection/>
    </xf>
    <xf numFmtId="3" fontId="27" fillId="0" borderId="44" xfId="46" applyNumberFormat="1" applyBorder="1">
      <alignment/>
      <protection/>
    </xf>
    <xf numFmtId="0" fontId="27" fillId="0" borderId="16" xfId="46" applyFont="1" applyBorder="1">
      <alignment/>
      <protection/>
    </xf>
    <xf numFmtId="0" fontId="27" fillId="0" borderId="61" xfId="46" applyBorder="1" applyAlignment="1">
      <alignment horizontal="center"/>
      <protection/>
    </xf>
    <xf numFmtId="0" fontId="27" fillId="0" borderId="62" xfId="46" applyBorder="1" applyAlignment="1">
      <alignment horizontal="center"/>
      <protection/>
    </xf>
    <xf numFmtId="0" fontId="27" fillId="0" borderId="63" xfId="46" applyBorder="1" applyAlignment="1">
      <alignment horizontal="center"/>
      <protection/>
    </xf>
    <xf numFmtId="0" fontId="27" fillId="0" borderId="16" xfId="46" applyBorder="1" applyAlignment="1">
      <alignment horizontal="center"/>
      <protection/>
    </xf>
    <xf numFmtId="0" fontId="27" fillId="0" borderId="13" xfId="46" applyFont="1" applyBorder="1">
      <alignment/>
      <protection/>
    </xf>
    <xf numFmtId="0" fontId="27" fillId="0" borderId="64" xfId="46" applyBorder="1">
      <alignment/>
      <protection/>
    </xf>
    <xf numFmtId="0" fontId="27" fillId="0" borderId="65" xfId="46" applyBorder="1">
      <alignment/>
      <protection/>
    </xf>
    <xf numFmtId="0" fontId="27" fillId="0" borderId="66" xfId="46" applyBorder="1">
      <alignment/>
      <protection/>
    </xf>
    <xf numFmtId="3" fontId="26" fillId="0" borderId="13" xfId="46" applyNumberFormat="1" applyFont="1" applyFill="1" applyBorder="1">
      <alignment/>
      <protection/>
    </xf>
    <xf numFmtId="0" fontId="27" fillId="0" borderId="11" xfId="46" applyFont="1" applyBorder="1">
      <alignment/>
      <protection/>
    </xf>
    <xf numFmtId="0" fontId="27" fillId="0" borderId="57" xfId="46" applyBorder="1">
      <alignment/>
      <protection/>
    </xf>
    <xf numFmtId="0" fontId="27" fillId="0" borderId="67" xfId="46" applyBorder="1">
      <alignment/>
      <protection/>
    </xf>
    <xf numFmtId="0" fontId="27" fillId="0" borderId="58" xfId="46" applyBorder="1">
      <alignment/>
      <protection/>
    </xf>
    <xf numFmtId="3" fontId="26" fillId="0" borderId="11" xfId="46" applyNumberFormat="1" applyFont="1" applyFill="1" applyBorder="1">
      <alignment/>
      <protection/>
    </xf>
    <xf numFmtId="0" fontId="27" fillId="0" borderId="21" xfId="46" applyFont="1" applyBorder="1">
      <alignment/>
      <protection/>
    </xf>
    <xf numFmtId="0" fontId="27" fillId="0" borderId="54" xfId="46" applyBorder="1">
      <alignment/>
      <protection/>
    </xf>
    <xf numFmtId="0" fontId="27" fillId="0" borderId="68" xfId="46" applyBorder="1">
      <alignment/>
      <protection/>
    </xf>
    <xf numFmtId="0" fontId="27" fillId="0" borderId="55" xfId="46" applyBorder="1">
      <alignment/>
      <protection/>
    </xf>
    <xf numFmtId="3" fontId="26" fillId="0" borderId="21" xfId="46" applyNumberFormat="1" applyFont="1" applyFill="1" applyBorder="1">
      <alignment/>
      <protection/>
    </xf>
    <xf numFmtId="0" fontId="27" fillId="0" borderId="14" xfId="46" applyFont="1" applyBorder="1">
      <alignment/>
      <protection/>
    </xf>
    <xf numFmtId="0" fontId="27" fillId="0" borderId="49" xfId="46" applyBorder="1">
      <alignment/>
      <protection/>
    </xf>
    <xf numFmtId="0" fontId="27" fillId="0" borderId="69" xfId="46" applyBorder="1">
      <alignment/>
      <protection/>
    </xf>
    <xf numFmtId="0" fontId="27" fillId="0" borderId="70" xfId="46" applyBorder="1">
      <alignment/>
      <protection/>
    </xf>
    <xf numFmtId="3" fontId="26" fillId="0" borderId="14" xfId="46" applyNumberFormat="1" applyFont="1" applyFill="1" applyBorder="1">
      <alignment/>
      <protection/>
    </xf>
    <xf numFmtId="3" fontId="3" fillId="13" borderId="13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13" borderId="21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13" borderId="12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3" fillId="13" borderId="16" xfId="0" applyFont="1" applyFill="1" applyBorder="1" applyAlignment="1">
      <alignment/>
    </xf>
    <xf numFmtId="3" fontId="2" fillId="13" borderId="28" xfId="0" applyNumberFormat="1" applyFont="1" applyFill="1" applyBorder="1" applyAlignment="1">
      <alignment/>
    </xf>
    <xf numFmtId="3" fontId="2" fillId="13" borderId="41" xfId="0" applyNumberFormat="1" applyFont="1" applyFill="1" applyBorder="1" applyAlignment="1">
      <alignment/>
    </xf>
    <xf numFmtId="0" fontId="2" fillId="13" borderId="17" xfId="0" applyFont="1" applyFill="1" applyBorder="1" applyAlignment="1">
      <alignment/>
    </xf>
    <xf numFmtId="3" fontId="2" fillId="7" borderId="2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3" borderId="71" xfId="0" applyFont="1" applyFill="1" applyBorder="1" applyAlignment="1" quotePrefix="1">
      <alignment/>
    </xf>
    <xf numFmtId="0" fontId="1" fillId="23" borderId="41" xfId="0" applyFont="1" applyFill="1" applyBorder="1" applyAlignment="1">
      <alignment/>
    </xf>
    <xf numFmtId="0" fontId="1" fillId="23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7" fillId="0" borderId="41" xfId="46" applyBorder="1" applyAlignment="1">
      <alignment horizontal="center"/>
      <protection/>
    </xf>
    <xf numFmtId="0" fontId="27" fillId="0" borderId="71" xfId="46" applyBorder="1" applyAlignment="1">
      <alignment horizontal="center"/>
      <protection/>
    </xf>
    <xf numFmtId="0" fontId="27" fillId="0" borderId="24" xfId="46" applyBorder="1" applyAlignment="1">
      <alignment horizontal="center"/>
      <protection/>
    </xf>
    <xf numFmtId="3" fontId="2" fillId="13" borderId="23" xfId="0" applyNumberFormat="1" applyFont="1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lova\Desktop\R%202018-p&#345;.10C%20Z&#352;%20&#352;kol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rozpočet HČ 2018 ZŠ"/>
      <sheetName val="rozpočet HČ 2018 ŠD"/>
      <sheetName val="rozpočet HČ 2018 ŠJ"/>
      <sheetName val="rozpočet DČ 2018"/>
      <sheetName val="Komentář k rozpočtu"/>
      <sheetName val="kontrola"/>
      <sheetName val="MP rok 2018"/>
      <sheetName val="List1"/>
    </sheetNames>
    <sheetDataSet>
      <sheetData sheetId="4"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100" zoomScalePageLayoutView="0" workbookViewId="0" topLeftCell="A1">
      <selection activeCell="E80" sqref="E80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2" t="s">
        <v>94</v>
      </c>
      <c r="B1" s="222"/>
      <c r="C1" s="222"/>
      <c r="D1" s="222"/>
      <c r="E1" s="222"/>
      <c r="F1" s="222"/>
      <c r="G1" s="222"/>
    </row>
    <row r="2" spans="1:7" ht="27.75" customHeight="1" thickBot="1">
      <c r="A2" s="223" t="s">
        <v>23</v>
      </c>
      <c r="B2" s="224"/>
      <c r="C2" s="225" t="s">
        <v>101</v>
      </c>
      <c r="D2" s="226"/>
      <c r="E2" s="226"/>
      <c r="F2" s="226"/>
      <c r="G2" s="227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2070</v>
      </c>
      <c r="D4" s="99">
        <f>SUM(D5:D7)</f>
        <v>2065</v>
      </c>
      <c r="E4" s="71">
        <f>SUM(E5:E7)</f>
        <v>2120</v>
      </c>
      <c r="F4" s="113">
        <f>SUM(F5:F7)</f>
        <v>2120</v>
      </c>
      <c r="G4" s="99"/>
    </row>
    <row r="5" spans="1:7" ht="18" customHeight="1">
      <c r="A5" s="228" t="s">
        <v>36</v>
      </c>
      <c r="B5" s="17" t="s">
        <v>37</v>
      </c>
      <c r="C5" s="6">
        <v>1450</v>
      </c>
      <c r="D5" s="100">
        <v>1450</v>
      </c>
      <c r="E5" s="72">
        <v>1500</v>
      </c>
      <c r="F5" s="206">
        <v>1500</v>
      </c>
      <c r="G5" s="61"/>
    </row>
    <row r="6" spans="1:8" ht="18" customHeight="1">
      <c r="A6" s="229"/>
      <c r="B6" s="19" t="s">
        <v>38</v>
      </c>
      <c r="C6" s="4">
        <v>20</v>
      </c>
      <c r="D6" s="65">
        <v>15</v>
      </c>
      <c r="E6" s="73">
        <v>20</v>
      </c>
      <c r="F6" s="207">
        <v>20</v>
      </c>
      <c r="G6" s="65"/>
      <c r="H6" s="50"/>
    </row>
    <row r="7" spans="1:7" ht="18" customHeight="1" thickBot="1">
      <c r="A7" s="230"/>
      <c r="B7" s="20" t="s">
        <v>39</v>
      </c>
      <c r="C7" s="7">
        <v>600</v>
      </c>
      <c r="D7" s="101">
        <v>600</v>
      </c>
      <c r="E7" s="74">
        <v>600</v>
      </c>
      <c r="F7" s="208">
        <v>600</v>
      </c>
      <c r="G7" s="66"/>
    </row>
    <row r="8" spans="1:7" s="15" customFormat="1" ht="18" customHeight="1" thickBot="1">
      <c r="A8" s="16">
        <v>502</v>
      </c>
      <c r="B8" s="16" t="s">
        <v>3</v>
      </c>
      <c r="C8" s="11">
        <f>SUM(C9:C12)</f>
        <v>1440</v>
      </c>
      <c r="D8" s="60">
        <f>SUM(D9:D12)</f>
        <v>1390</v>
      </c>
      <c r="E8" s="75">
        <f>SUM(E9:E12)</f>
        <v>1430</v>
      </c>
      <c r="F8" s="113">
        <f>SUM(F9:F12)</f>
        <v>1430</v>
      </c>
      <c r="G8" s="60"/>
    </row>
    <row r="9" spans="1:7" ht="18" customHeight="1">
      <c r="A9" s="231" t="s">
        <v>36</v>
      </c>
      <c r="B9" s="21" t="s">
        <v>40</v>
      </c>
      <c r="C9" s="3">
        <v>190</v>
      </c>
      <c r="D9" s="61">
        <v>180</v>
      </c>
      <c r="E9" s="76">
        <v>190</v>
      </c>
      <c r="F9" s="209">
        <v>190</v>
      </c>
      <c r="G9" s="61"/>
    </row>
    <row r="10" spans="1:7" ht="18" customHeight="1">
      <c r="A10" s="232"/>
      <c r="B10" s="19" t="s">
        <v>41</v>
      </c>
      <c r="C10" s="6">
        <v>750</v>
      </c>
      <c r="D10" s="100">
        <v>730</v>
      </c>
      <c r="E10" s="72">
        <v>740</v>
      </c>
      <c r="F10" s="206">
        <v>740</v>
      </c>
      <c r="G10" s="100"/>
    </row>
    <row r="11" spans="1:7" ht="18" customHeight="1">
      <c r="A11" s="232"/>
      <c r="B11" s="19" t="s">
        <v>42</v>
      </c>
      <c r="C11" s="4">
        <v>500</v>
      </c>
      <c r="D11" s="65">
        <v>480</v>
      </c>
      <c r="E11" s="73">
        <v>500</v>
      </c>
      <c r="F11" s="207">
        <v>500</v>
      </c>
      <c r="G11" s="65"/>
    </row>
    <row r="12" spans="1:7" ht="18" customHeight="1" thickBot="1">
      <c r="A12" s="233"/>
      <c r="B12" s="20" t="s">
        <v>43</v>
      </c>
      <c r="C12" s="107">
        <v>0</v>
      </c>
      <c r="D12" s="67">
        <v>0</v>
      </c>
      <c r="E12" s="77">
        <v>0</v>
      </c>
      <c r="F12" s="210">
        <v>0</v>
      </c>
      <c r="G12" s="101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9">
        <v>0</v>
      </c>
      <c r="E13" s="71">
        <v>0</v>
      </c>
      <c r="F13" s="116">
        <v>0</v>
      </c>
      <c r="G13" s="99"/>
    </row>
    <row r="14" spans="1:8" s="1" customFormat="1" ht="18" customHeight="1" thickBot="1">
      <c r="A14" s="45" t="s">
        <v>59</v>
      </c>
      <c r="B14" s="23" t="s">
        <v>60</v>
      </c>
      <c r="C14" s="9">
        <v>0</v>
      </c>
      <c r="D14" s="99">
        <v>0</v>
      </c>
      <c r="E14" s="71">
        <v>0</v>
      </c>
      <c r="F14" s="116">
        <v>0</v>
      </c>
      <c r="G14" s="9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180</v>
      </c>
      <c r="D15" s="60">
        <v>220</v>
      </c>
      <c r="E15" s="75">
        <v>200</v>
      </c>
      <c r="F15" s="113">
        <v>200</v>
      </c>
      <c r="G15" s="211"/>
    </row>
    <row r="16" spans="1:7" s="15" customFormat="1" ht="18" customHeight="1" thickBot="1">
      <c r="A16" s="23">
        <v>512</v>
      </c>
      <c r="B16" s="16" t="s">
        <v>6</v>
      </c>
      <c r="C16" s="9">
        <v>3</v>
      </c>
      <c r="D16" s="99">
        <v>3</v>
      </c>
      <c r="E16" s="71">
        <v>3</v>
      </c>
      <c r="F16" s="116">
        <v>3</v>
      </c>
      <c r="G16" s="60"/>
    </row>
    <row r="17" spans="1:7" ht="18" customHeight="1" thickBot="1">
      <c r="A17" s="16">
        <v>513</v>
      </c>
      <c r="B17" s="16" t="s">
        <v>7</v>
      </c>
      <c r="C17" s="11">
        <v>2</v>
      </c>
      <c r="D17" s="60">
        <v>2</v>
      </c>
      <c r="E17" s="75">
        <v>2</v>
      </c>
      <c r="F17" s="113">
        <v>2</v>
      </c>
      <c r="G17" s="211"/>
    </row>
    <row r="18" spans="1:7" ht="18" customHeight="1" thickBot="1">
      <c r="A18" s="16">
        <v>516</v>
      </c>
      <c r="B18" s="16" t="s">
        <v>61</v>
      </c>
      <c r="C18" s="11">
        <v>0</v>
      </c>
      <c r="D18" s="60">
        <v>0</v>
      </c>
      <c r="E18" s="75">
        <v>0</v>
      </c>
      <c r="F18" s="113">
        <v>0</v>
      </c>
      <c r="G18" s="211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478</v>
      </c>
      <c r="D19" s="98">
        <f>SUM(D20:D22)</f>
        <v>473</v>
      </c>
      <c r="E19" s="93">
        <f>SUM(E20:E22)</f>
        <v>475</v>
      </c>
      <c r="F19" s="113">
        <f>SUM(F20:F22)</f>
        <v>475</v>
      </c>
      <c r="G19" s="60"/>
    </row>
    <row r="20" spans="1:7" s="15" customFormat="1" ht="18" customHeight="1">
      <c r="A20" s="25" t="s">
        <v>36</v>
      </c>
      <c r="B20" s="21" t="s">
        <v>44</v>
      </c>
      <c r="C20" s="108">
        <v>18</v>
      </c>
      <c r="D20" s="102">
        <v>13</v>
      </c>
      <c r="E20" s="110">
        <v>15</v>
      </c>
      <c r="F20" s="117">
        <v>15</v>
      </c>
      <c r="G20" s="53"/>
    </row>
    <row r="21" spans="1:7" s="15" customFormat="1" ht="18" customHeight="1">
      <c r="A21" s="22"/>
      <c r="B21" s="19" t="s">
        <v>45</v>
      </c>
      <c r="C21" s="13">
        <v>0</v>
      </c>
      <c r="D21" s="103">
        <v>0</v>
      </c>
      <c r="E21" s="111">
        <v>0</v>
      </c>
      <c r="F21" s="115">
        <v>0</v>
      </c>
      <c r="G21" s="103"/>
    </row>
    <row r="22" spans="1:7" s="15" customFormat="1" ht="18" customHeight="1" thickBot="1">
      <c r="A22" s="22"/>
      <c r="B22" s="18" t="s">
        <v>39</v>
      </c>
      <c r="C22" s="109">
        <v>460</v>
      </c>
      <c r="D22" s="104">
        <v>460</v>
      </c>
      <c r="E22" s="112">
        <v>460</v>
      </c>
      <c r="F22" s="119">
        <v>460</v>
      </c>
      <c r="G22" s="105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300</v>
      </c>
      <c r="D23" s="60">
        <f>SUM(D24:D27)</f>
        <v>300</v>
      </c>
      <c r="E23" s="75">
        <f>SUM(E24:E27)</f>
        <v>350</v>
      </c>
      <c r="F23" s="113">
        <f>SUM(F24:F27)</f>
        <v>350</v>
      </c>
      <c r="G23" s="60"/>
    </row>
    <row r="24" spans="1:7" ht="18" customHeight="1">
      <c r="A24" s="54" t="s">
        <v>36</v>
      </c>
      <c r="B24" s="59" t="s">
        <v>46</v>
      </c>
      <c r="C24" s="3">
        <v>0</v>
      </c>
      <c r="D24" s="61">
        <v>0</v>
      </c>
      <c r="E24" s="72">
        <v>0</v>
      </c>
      <c r="F24" s="206">
        <v>0</v>
      </c>
      <c r="G24" s="61"/>
    </row>
    <row r="25" spans="1:7" ht="18" customHeight="1">
      <c r="A25" s="55"/>
      <c r="B25" s="63" t="s">
        <v>47</v>
      </c>
      <c r="C25" s="6">
        <v>0</v>
      </c>
      <c r="D25" s="100">
        <v>0</v>
      </c>
      <c r="E25" s="73">
        <v>0</v>
      </c>
      <c r="F25" s="207">
        <v>0</v>
      </c>
      <c r="G25" s="65"/>
    </row>
    <row r="26" spans="1:7" ht="18" customHeight="1">
      <c r="A26" s="55"/>
      <c r="B26" s="55" t="s">
        <v>48</v>
      </c>
      <c r="C26" s="5">
        <v>0</v>
      </c>
      <c r="D26" s="66">
        <v>0</v>
      </c>
      <c r="E26" s="78">
        <v>0</v>
      </c>
      <c r="F26" s="212">
        <v>0</v>
      </c>
      <c r="G26" s="66"/>
    </row>
    <row r="27" spans="1:7" ht="18" customHeight="1" thickBot="1">
      <c r="A27" s="56"/>
      <c r="B27" s="64" t="s">
        <v>49</v>
      </c>
      <c r="C27" s="107">
        <v>300</v>
      </c>
      <c r="D27" s="67">
        <v>300</v>
      </c>
      <c r="E27" s="77">
        <v>350</v>
      </c>
      <c r="F27" s="210">
        <v>350</v>
      </c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18</v>
      </c>
      <c r="D28" s="60">
        <v>13</v>
      </c>
      <c r="E28" s="75">
        <v>15</v>
      </c>
      <c r="F28" s="113">
        <v>15</v>
      </c>
      <c r="G28" s="60"/>
    </row>
    <row r="29" spans="1:7" s="15" customFormat="1" ht="18" customHeight="1" thickBot="1">
      <c r="A29" s="16">
        <v>525</v>
      </c>
      <c r="B29" s="16" t="s">
        <v>11</v>
      </c>
      <c r="C29" s="11">
        <v>47</v>
      </c>
      <c r="D29" s="60">
        <v>47</v>
      </c>
      <c r="E29" s="75">
        <v>47</v>
      </c>
      <c r="F29" s="113">
        <v>47</v>
      </c>
      <c r="G29" s="60"/>
    </row>
    <row r="30" spans="1:7" s="15" customFormat="1" ht="18" customHeight="1" thickBot="1">
      <c r="A30" s="16">
        <v>527</v>
      </c>
      <c r="B30" s="16" t="s">
        <v>12</v>
      </c>
      <c r="C30" s="11">
        <v>15</v>
      </c>
      <c r="D30" s="60">
        <v>15</v>
      </c>
      <c r="E30" s="75">
        <v>15</v>
      </c>
      <c r="F30" s="113">
        <v>15</v>
      </c>
      <c r="G30" s="60"/>
    </row>
    <row r="31" spans="1:7" s="15" customFormat="1" ht="18" customHeight="1" thickBot="1">
      <c r="A31" s="16">
        <v>528</v>
      </c>
      <c r="B31" s="16" t="s">
        <v>24</v>
      </c>
      <c r="C31" s="11">
        <v>0</v>
      </c>
      <c r="D31" s="60">
        <v>0</v>
      </c>
      <c r="E31" s="75">
        <v>0</v>
      </c>
      <c r="F31" s="113">
        <v>0</v>
      </c>
      <c r="G31" s="60"/>
    </row>
    <row r="32" spans="1:7" s="15" customFormat="1" ht="18" customHeight="1" thickBot="1">
      <c r="A32" s="16">
        <v>531</v>
      </c>
      <c r="B32" s="16" t="s">
        <v>32</v>
      </c>
      <c r="C32" s="11">
        <v>0</v>
      </c>
      <c r="D32" s="60">
        <v>0</v>
      </c>
      <c r="E32" s="75">
        <v>0</v>
      </c>
      <c r="F32" s="113">
        <v>0</v>
      </c>
      <c r="G32" s="60"/>
    </row>
    <row r="33" spans="1:7" s="15" customFormat="1" ht="18" customHeight="1" thickBot="1">
      <c r="A33" s="16">
        <v>538</v>
      </c>
      <c r="B33" s="16" t="s">
        <v>33</v>
      </c>
      <c r="C33" s="11">
        <v>3</v>
      </c>
      <c r="D33" s="60">
        <v>3</v>
      </c>
      <c r="E33" s="75">
        <v>3</v>
      </c>
      <c r="F33" s="113">
        <v>3</v>
      </c>
      <c r="G33" s="60"/>
    </row>
    <row r="34" spans="1:7" s="15" customFormat="1" ht="18" customHeight="1" thickBot="1">
      <c r="A34" s="28" t="s">
        <v>65</v>
      </c>
      <c r="B34" s="16" t="s">
        <v>29</v>
      </c>
      <c r="C34" s="11">
        <v>0</v>
      </c>
      <c r="D34" s="105">
        <v>0</v>
      </c>
      <c r="E34" s="79">
        <v>0</v>
      </c>
      <c r="F34" s="120">
        <v>0</v>
      </c>
      <c r="G34" s="60"/>
    </row>
    <row r="35" spans="1:7" s="15" customFormat="1" ht="18" customHeight="1" thickBot="1">
      <c r="A35" s="16">
        <v>543</v>
      </c>
      <c r="B35" s="16" t="s">
        <v>34</v>
      </c>
      <c r="C35" s="11">
        <v>0</v>
      </c>
      <c r="D35" s="60">
        <v>0</v>
      </c>
      <c r="E35" s="75">
        <v>0</v>
      </c>
      <c r="F35" s="113">
        <v>0</v>
      </c>
      <c r="G35" s="60"/>
    </row>
    <row r="36" spans="1:7" s="15" customFormat="1" ht="18" customHeight="1" thickBot="1">
      <c r="A36" s="28">
        <v>548</v>
      </c>
      <c r="B36" s="16" t="s">
        <v>62</v>
      </c>
      <c r="C36" s="11">
        <v>0</v>
      </c>
      <c r="D36" s="60">
        <v>0</v>
      </c>
      <c r="E36" s="75">
        <v>0</v>
      </c>
      <c r="F36" s="113">
        <v>0</v>
      </c>
      <c r="G36" s="60"/>
    </row>
    <row r="37" spans="1:7" s="15" customFormat="1" ht="18" customHeight="1" thickBot="1">
      <c r="A37" s="16">
        <v>551</v>
      </c>
      <c r="B37" s="16" t="s">
        <v>35</v>
      </c>
      <c r="C37" s="11">
        <v>0</v>
      </c>
      <c r="D37" s="60">
        <v>0</v>
      </c>
      <c r="E37" s="75">
        <v>0</v>
      </c>
      <c r="F37" s="113">
        <v>0</v>
      </c>
      <c r="G37" s="60"/>
    </row>
    <row r="38" spans="1:7" s="15" customFormat="1" ht="18" customHeight="1" thickBot="1">
      <c r="A38" s="28" t="s">
        <v>66</v>
      </c>
      <c r="B38" s="16" t="s">
        <v>57</v>
      </c>
      <c r="C38" s="11">
        <v>0</v>
      </c>
      <c r="D38" s="60">
        <v>0</v>
      </c>
      <c r="E38" s="75">
        <v>0</v>
      </c>
      <c r="F38" s="113">
        <v>0</v>
      </c>
      <c r="G38" s="60"/>
    </row>
    <row r="39" spans="1:7" s="15" customFormat="1" ht="18" customHeight="1" thickBot="1">
      <c r="A39" s="28">
        <v>556</v>
      </c>
      <c r="B39" s="16" t="s">
        <v>63</v>
      </c>
      <c r="C39" s="11">
        <v>0</v>
      </c>
      <c r="D39" s="60">
        <v>0</v>
      </c>
      <c r="E39" s="75">
        <v>0</v>
      </c>
      <c r="F39" s="113">
        <v>0</v>
      </c>
      <c r="G39" s="60"/>
    </row>
    <row r="40" spans="1:7" s="15" customFormat="1" ht="18" customHeight="1" thickBot="1">
      <c r="A40" s="28">
        <v>557</v>
      </c>
      <c r="B40" s="16" t="s">
        <v>58</v>
      </c>
      <c r="C40" s="11">
        <v>0</v>
      </c>
      <c r="D40" s="60">
        <v>0</v>
      </c>
      <c r="E40" s="75">
        <v>0</v>
      </c>
      <c r="F40" s="113">
        <v>0</v>
      </c>
      <c r="G40" s="60"/>
    </row>
    <row r="41" spans="1:7" s="15" customFormat="1" ht="18" customHeight="1" thickBot="1">
      <c r="A41" s="28">
        <v>558</v>
      </c>
      <c r="B41" s="16" t="s">
        <v>52</v>
      </c>
      <c r="C41" s="11">
        <v>298</v>
      </c>
      <c r="D41" s="60">
        <v>290</v>
      </c>
      <c r="E41" s="75">
        <v>270</v>
      </c>
      <c r="F41" s="113">
        <v>270</v>
      </c>
      <c r="G41" s="60"/>
    </row>
    <row r="42" spans="1:7" s="15" customFormat="1" ht="18" customHeight="1" thickBot="1">
      <c r="A42" s="28">
        <v>549</v>
      </c>
      <c r="B42" s="16" t="s">
        <v>64</v>
      </c>
      <c r="C42" s="11">
        <v>75</v>
      </c>
      <c r="D42" s="60">
        <v>75</v>
      </c>
      <c r="E42" s="75">
        <v>75</v>
      </c>
      <c r="F42" s="113">
        <v>75</v>
      </c>
      <c r="G42" s="60"/>
    </row>
    <row r="43" spans="1:7" s="15" customFormat="1" ht="18" customHeight="1" thickBot="1">
      <c r="A43" s="28" t="s">
        <v>71</v>
      </c>
      <c r="B43" s="16" t="s">
        <v>69</v>
      </c>
      <c r="C43" s="11">
        <v>0</v>
      </c>
      <c r="D43" s="60">
        <v>0</v>
      </c>
      <c r="E43" s="75">
        <v>0</v>
      </c>
      <c r="F43" s="113">
        <v>0</v>
      </c>
      <c r="G43" s="60"/>
    </row>
    <row r="44" spans="1:7" s="15" customFormat="1" ht="18" customHeight="1" thickBot="1">
      <c r="A44" s="23">
        <v>569</v>
      </c>
      <c r="B44" s="23" t="s">
        <v>50</v>
      </c>
      <c r="C44" s="9">
        <v>3</v>
      </c>
      <c r="D44" s="99">
        <v>3</v>
      </c>
      <c r="E44" s="71">
        <v>3</v>
      </c>
      <c r="F44" s="116">
        <v>3</v>
      </c>
      <c r="G44" s="99"/>
    </row>
    <row r="45" spans="1:7" s="15" customFormat="1" ht="18" customHeight="1" thickBot="1">
      <c r="A45" s="28" t="s">
        <v>79</v>
      </c>
      <c r="B45" s="16" t="s">
        <v>98</v>
      </c>
      <c r="C45" s="11">
        <v>17184</v>
      </c>
      <c r="D45" s="60">
        <v>17184</v>
      </c>
      <c r="E45" s="75">
        <v>17184</v>
      </c>
      <c r="F45" s="113">
        <v>17184</v>
      </c>
      <c r="G45" s="213" t="s">
        <v>80</v>
      </c>
    </row>
    <row r="46" spans="1:7" s="15" customFormat="1" ht="18" customHeight="1" thickBot="1">
      <c r="A46" s="45" t="s">
        <v>79</v>
      </c>
      <c r="B46" s="22" t="s">
        <v>99</v>
      </c>
      <c r="C46" s="62">
        <v>86</v>
      </c>
      <c r="D46" s="105">
        <v>86</v>
      </c>
      <c r="E46" s="79">
        <v>86</v>
      </c>
      <c r="F46" s="120">
        <v>86</v>
      </c>
      <c r="G46" s="214" t="s">
        <v>81</v>
      </c>
    </row>
    <row r="47" spans="1:7" s="15" customFormat="1" ht="18" customHeight="1" thickBot="1">
      <c r="A47" s="29"/>
      <c r="B47" s="29" t="s">
        <v>53</v>
      </c>
      <c r="C47" s="44">
        <v>0</v>
      </c>
      <c r="D47" s="106">
        <v>28</v>
      </c>
      <c r="E47" s="80">
        <v>0</v>
      </c>
      <c r="F47" s="121">
        <v>0</v>
      </c>
      <c r="G47" s="106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22202</v>
      </c>
      <c r="D48" s="99">
        <f>SUM(D4,D8,D13:D19,D23,D28:D47)</f>
        <v>22197</v>
      </c>
      <c r="E48" s="71">
        <f>SUM(E4,E8,E13:E19,E23,E28:E47)</f>
        <v>22278</v>
      </c>
      <c r="F48" s="116">
        <f>SUM(F4,F8,F13:F19,F23,F28:F47)</f>
        <v>22278</v>
      </c>
      <c r="G48" s="9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>
        <v>0</v>
      </c>
      <c r="D52" s="60">
        <v>0</v>
      </c>
      <c r="E52" s="75">
        <v>0</v>
      </c>
      <c r="F52" s="113">
        <v>0</v>
      </c>
      <c r="G52" s="16"/>
    </row>
    <row r="53" spans="1:7" s="15" customFormat="1" ht="18" customHeight="1" thickBot="1">
      <c r="A53" s="16">
        <v>603</v>
      </c>
      <c r="B53" s="16" t="s">
        <v>26</v>
      </c>
      <c r="C53" s="11">
        <v>270</v>
      </c>
      <c r="D53" s="60">
        <v>260</v>
      </c>
      <c r="E53" s="75">
        <v>260</v>
      </c>
      <c r="F53" s="113">
        <v>260</v>
      </c>
      <c r="G53" s="16"/>
    </row>
    <row r="54" spans="1:7" s="15" customFormat="1" ht="18" customHeight="1" thickBot="1">
      <c r="A54" s="16">
        <v>604</v>
      </c>
      <c r="B54" s="16" t="s">
        <v>27</v>
      </c>
      <c r="C54" s="11">
        <v>0</v>
      </c>
      <c r="D54" s="60">
        <v>0</v>
      </c>
      <c r="E54" s="75">
        <v>0</v>
      </c>
      <c r="F54" s="113">
        <v>0</v>
      </c>
      <c r="G54" s="16"/>
    </row>
    <row r="55" spans="1:7" s="15" customFormat="1" ht="18" customHeight="1" thickBot="1">
      <c r="A55" s="28">
        <v>609</v>
      </c>
      <c r="B55" s="16" t="s">
        <v>28</v>
      </c>
      <c r="C55" s="11">
        <v>1792</v>
      </c>
      <c r="D55" s="60">
        <v>1792</v>
      </c>
      <c r="E55" s="75">
        <v>1892</v>
      </c>
      <c r="F55" s="113">
        <v>1892</v>
      </c>
      <c r="G55" s="16"/>
    </row>
    <row r="56" spans="1:7" s="15" customFormat="1" ht="18" customHeight="1" thickBot="1">
      <c r="A56" s="28">
        <v>641</v>
      </c>
      <c r="B56" s="16" t="s">
        <v>54</v>
      </c>
      <c r="C56" s="11">
        <v>0</v>
      </c>
      <c r="D56" s="60">
        <v>0</v>
      </c>
      <c r="E56" s="75">
        <v>0</v>
      </c>
      <c r="F56" s="113">
        <v>0</v>
      </c>
      <c r="G56" s="16"/>
    </row>
    <row r="57" spans="1:7" ht="18" customHeight="1" thickBot="1">
      <c r="A57" s="16">
        <v>642</v>
      </c>
      <c r="B57" s="16" t="s">
        <v>29</v>
      </c>
      <c r="C57" s="11">
        <v>0</v>
      </c>
      <c r="D57" s="60">
        <v>0</v>
      </c>
      <c r="E57" s="75">
        <v>0</v>
      </c>
      <c r="F57" s="113">
        <v>0</v>
      </c>
      <c r="G57" s="31"/>
    </row>
    <row r="58" spans="1:7" ht="18" customHeight="1" thickBot="1">
      <c r="A58" s="45" t="s">
        <v>67</v>
      </c>
      <c r="B58" s="22" t="s">
        <v>68</v>
      </c>
      <c r="C58" s="9">
        <v>0</v>
      </c>
      <c r="D58" s="99">
        <v>0</v>
      </c>
      <c r="E58" s="71">
        <v>0</v>
      </c>
      <c r="F58" s="116">
        <v>0</v>
      </c>
      <c r="G58" s="27"/>
    </row>
    <row r="59" spans="1:7" s="15" customFormat="1" ht="18" customHeight="1" thickBot="1">
      <c r="A59" s="16">
        <v>648</v>
      </c>
      <c r="B59" s="16" t="s">
        <v>30</v>
      </c>
      <c r="C59" s="11">
        <v>100</v>
      </c>
      <c r="D59" s="60">
        <v>100</v>
      </c>
      <c r="E59" s="75">
        <v>0</v>
      </c>
      <c r="F59" s="113">
        <v>50</v>
      </c>
      <c r="G59" s="91"/>
    </row>
    <row r="60" spans="1:7" s="15" customFormat="1" ht="18" customHeight="1" thickBot="1">
      <c r="A60" s="16">
        <v>649</v>
      </c>
      <c r="B60" s="16" t="s">
        <v>31</v>
      </c>
      <c r="C60" s="11">
        <v>32</v>
      </c>
      <c r="D60" s="60">
        <v>39</v>
      </c>
      <c r="E60" s="75">
        <v>31</v>
      </c>
      <c r="F60" s="113">
        <v>31</v>
      </c>
      <c r="G60" s="16"/>
    </row>
    <row r="61" spans="1:7" ht="18" customHeight="1" thickBot="1">
      <c r="A61" s="16">
        <v>662</v>
      </c>
      <c r="B61" s="16" t="s">
        <v>13</v>
      </c>
      <c r="C61" s="11">
        <v>3</v>
      </c>
      <c r="D61" s="60">
        <v>3</v>
      </c>
      <c r="E61" s="75">
        <v>3</v>
      </c>
      <c r="F61" s="113">
        <v>3</v>
      </c>
      <c r="G61" s="31"/>
    </row>
    <row r="62" spans="1:7" ht="18" customHeight="1" thickBot="1">
      <c r="A62" s="51" t="s">
        <v>72</v>
      </c>
      <c r="B62" s="26" t="s">
        <v>73</v>
      </c>
      <c r="C62" s="12">
        <v>35</v>
      </c>
      <c r="D62" s="53">
        <v>33</v>
      </c>
      <c r="E62" s="81">
        <v>32</v>
      </c>
      <c r="F62" s="124">
        <v>32</v>
      </c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17270</v>
      </c>
      <c r="D63" s="98">
        <f>SUM(D64:D66)</f>
        <v>17270</v>
      </c>
      <c r="E63" s="93">
        <f>SUM(E64:E66)</f>
        <v>17270</v>
      </c>
      <c r="F63" s="113">
        <f>SUM(F64:F66)</f>
        <v>17270</v>
      </c>
      <c r="G63" s="31"/>
    </row>
    <row r="64" spans="1:7" ht="18" customHeight="1" thickBot="1">
      <c r="A64" s="90" t="s">
        <v>36</v>
      </c>
      <c r="B64" s="215" t="s">
        <v>95</v>
      </c>
      <c r="C64" s="113">
        <v>0</v>
      </c>
      <c r="D64" s="216">
        <v>0</v>
      </c>
      <c r="E64" s="217">
        <v>0</v>
      </c>
      <c r="F64" s="124">
        <v>0</v>
      </c>
      <c r="G64" s="218" t="s">
        <v>83</v>
      </c>
    </row>
    <row r="65" spans="1:7" ht="18" customHeight="1" thickBot="1">
      <c r="A65" s="90"/>
      <c r="B65" s="91" t="s">
        <v>96</v>
      </c>
      <c r="C65" s="11">
        <v>17184</v>
      </c>
      <c r="D65" s="60">
        <v>17184</v>
      </c>
      <c r="E65" s="81">
        <v>17184</v>
      </c>
      <c r="F65" s="124">
        <v>17184</v>
      </c>
      <c r="G65" s="43" t="s">
        <v>80</v>
      </c>
    </row>
    <row r="66" spans="1:7" ht="18" customHeight="1" thickBot="1">
      <c r="A66" s="95"/>
      <c r="B66" s="96" t="s">
        <v>97</v>
      </c>
      <c r="C66" s="44">
        <v>86</v>
      </c>
      <c r="D66" s="106">
        <v>86</v>
      </c>
      <c r="E66" s="97">
        <v>86</v>
      </c>
      <c r="F66" s="121">
        <v>86</v>
      </c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122">
        <f>SUM(C52:C64)</f>
        <v>19502</v>
      </c>
      <c r="D67" s="122">
        <f>SUM(D52:D63)</f>
        <v>19497</v>
      </c>
      <c r="E67" s="123">
        <f>SUM(E52:E63)</f>
        <v>19488</v>
      </c>
      <c r="F67" s="116">
        <f>SUM(F52:F63)</f>
        <v>19538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85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86</v>
      </c>
      <c r="C71" s="35">
        <f>SUM(C67)</f>
        <v>19502</v>
      </c>
      <c r="D71" s="35">
        <f>SUM(D67)</f>
        <v>19497</v>
      </c>
      <c r="E71" s="82">
        <f>SUM(E67)</f>
        <v>19488</v>
      </c>
      <c r="F71" s="85">
        <f>SUM(F67)</f>
        <v>19538</v>
      </c>
      <c r="G71" s="21"/>
    </row>
    <row r="72" spans="1:7" ht="18" customHeight="1">
      <c r="A72" s="27" t="s">
        <v>17</v>
      </c>
      <c r="B72" s="27" t="s">
        <v>87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88</v>
      </c>
      <c r="C73" s="137">
        <f>SUM(C48)</f>
        <v>22202</v>
      </c>
      <c r="D73" s="137">
        <f>SUM(D48)</f>
        <v>22197</v>
      </c>
      <c r="E73" s="138">
        <f>SUM(E48)</f>
        <v>22278</v>
      </c>
      <c r="F73" s="139">
        <f>SUM(F48)</f>
        <v>22278</v>
      </c>
      <c r="G73" s="140"/>
    </row>
    <row r="74" spans="1:7" ht="18" customHeight="1" thickBot="1">
      <c r="A74" s="20" t="s">
        <v>18</v>
      </c>
      <c r="B74" s="20" t="s">
        <v>89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s="15" customFormat="1" ht="18" customHeight="1" thickBot="1">
      <c r="A75" s="16"/>
      <c r="B75" s="38" t="s">
        <v>90</v>
      </c>
      <c r="C75" s="39">
        <f>SUM(C73-C71)</f>
        <v>2700</v>
      </c>
      <c r="D75" s="39">
        <f>SUM(D73-D71)</f>
        <v>2700</v>
      </c>
      <c r="E75" s="219">
        <f>SUM(E73-E71)</f>
        <v>2790</v>
      </c>
      <c r="F75" s="237">
        <f>SUM(F73-F71)</f>
        <v>2740</v>
      </c>
      <c r="G75" s="91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20" t="s">
        <v>70</v>
      </c>
      <c r="B78" s="220"/>
      <c r="C78" s="220"/>
      <c r="D78" s="220"/>
      <c r="E78" s="220"/>
      <c r="F78" s="220"/>
      <c r="G78" s="220"/>
    </row>
    <row r="79" spans="1:7" s="15" customFormat="1" ht="18" customHeight="1">
      <c r="A79" s="58" t="s">
        <v>100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21" t="s">
        <v>102</v>
      </c>
      <c r="B82" s="221"/>
    </row>
    <row r="83" spans="1:2" ht="18" customHeight="1">
      <c r="A83" s="221" t="s">
        <v>103</v>
      </c>
      <c r="B83" s="221"/>
    </row>
    <row r="84" spans="1:2" ht="18" customHeight="1">
      <c r="A84" s="221" t="s">
        <v>104</v>
      </c>
      <c r="B84" s="221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_2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2"/>
    <protectedRange sqref="C82:G84" name="Oblast9_1_1_1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fitToHeight="1" fitToWidth="1" horizontalDpi="1200" verticalDpi="12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SheetLayoutView="100" zoomScalePageLayoutView="0" workbookViewId="0" topLeftCell="A49">
      <selection activeCell="E66" sqref="E66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2" t="s">
        <v>94</v>
      </c>
      <c r="B1" s="222"/>
      <c r="C1" s="222"/>
      <c r="D1" s="222"/>
      <c r="E1" s="222"/>
      <c r="F1" s="222"/>
      <c r="G1" s="222"/>
    </row>
    <row r="2" spans="1:7" ht="27.75" customHeight="1" thickBot="1">
      <c r="A2" s="223" t="s">
        <v>23</v>
      </c>
      <c r="B2" s="224"/>
      <c r="C2" s="225" t="s">
        <v>107</v>
      </c>
      <c r="D2" s="226"/>
      <c r="E2" s="226"/>
      <c r="F2" s="226"/>
      <c r="G2" s="227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443</v>
      </c>
      <c r="F4" s="113">
        <f>SUM(F5:F7)</f>
        <v>0</v>
      </c>
      <c r="G4" s="9"/>
    </row>
    <row r="5" spans="1:7" ht="18" customHeight="1">
      <c r="A5" s="228" t="s">
        <v>36</v>
      </c>
      <c r="B5" s="17" t="s">
        <v>37</v>
      </c>
      <c r="C5" s="6"/>
      <c r="D5" s="100"/>
      <c r="E5" s="72">
        <v>0</v>
      </c>
      <c r="F5" s="114"/>
      <c r="G5" s="3"/>
    </row>
    <row r="6" spans="1:8" ht="18" customHeight="1">
      <c r="A6" s="229"/>
      <c r="B6" s="19" t="s">
        <v>38</v>
      </c>
      <c r="C6" s="4"/>
      <c r="D6" s="65"/>
      <c r="E6" s="73">
        <v>18</v>
      </c>
      <c r="F6" s="115"/>
      <c r="G6" s="4"/>
      <c r="H6" s="50"/>
    </row>
    <row r="7" spans="1:7" ht="18" customHeight="1" thickBot="1">
      <c r="A7" s="230"/>
      <c r="B7" s="20" t="s">
        <v>39</v>
      </c>
      <c r="C7" s="7"/>
      <c r="D7" s="101"/>
      <c r="E7" s="74">
        <v>425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1174</v>
      </c>
      <c r="F8" s="113">
        <f>SUM(F9:F12)</f>
        <v>0</v>
      </c>
      <c r="G8" s="11"/>
    </row>
    <row r="9" spans="1:7" ht="18" customHeight="1">
      <c r="A9" s="231" t="s">
        <v>36</v>
      </c>
      <c r="B9" s="21" t="s">
        <v>40</v>
      </c>
      <c r="C9" s="3"/>
      <c r="D9" s="61"/>
      <c r="E9" s="76">
        <v>124</v>
      </c>
      <c r="F9" s="117"/>
      <c r="G9" s="3"/>
    </row>
    <row r="10" spans="1:7" ht="18" customHeight="1">
      <c r="A10" s="232"/>
      <c r="B10" s="19" t="s">
        <v>41</v>
      </c>
      <c r="C10" s="6"/>
      <c r="D10" s="100"/>
      <c r="E10" s="72">
        <v>632</v>
      </c>
      <c r="F10" s="114"/>
      <c r="G10" s="6"/>
    </row>
    <row r="11" spans="1:7" ht="18" customHeight="1">
      <c r="A11" s="232"/>
      <c r="B11" s="19" t="s">
        <v>42</v>
      </c>
      <c r="C11" s="4"/>
      <c r="D11" s="65"/>
      <c r="E11" s="73">
        <v>418</v>
      </c>
      <c r="F11" s="115"/>
      <c r="G11" s="4"/>
    </row>
    <row r="12" spans="1:7" ht="18" customHeight="1" thickBot="1">
      <c r="A12" s="233"/>
      <c r="B12" s="20" t="s">
        <v>43</v>
      </c>
      <c r="C12" s="107"/>
      <c r="D12" s="67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>
        <v>0</v>
      </c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145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2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2</v>
      </c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385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>
        <v>5</v>
      </c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>
        <v>380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350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>
        <v>0</v>
      </c>
      <c r="F24" s="114"/>
      <c r="G24" s="61"/>
    </row>
    <row r="25" spans="1:7" ht="18" customHeight="1">
      <c r="A25" s="55"/>
      <c r="B25" s="63" t="s">
        <v>47</v>
      </c>
      <c r="C25" s="6"/>
      <c r="D25" s="100"/>
      <c r="E25" s="73">
        <v>0</v>
      </c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>
        <v>0</v>
      </c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>
        <v>350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13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37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13</v>
      </c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>
        <v>3</v>
      </c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>
        <v>0</v>
      </c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>
        <v>251</v>
      </c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>
        <v>75</v>
      </c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>
        <v>3</v>
      </c>
      <c r="F44" s="116"/>
      <c r="G44" s="9"/>
    </row>
    <row r="45" spans="1:7" s="15" customFormat="1" ht="18" customHeight="1" thickBot="1">
      <c r="A45" s="28" t="s">
        <v>79</v>
      </c>
      <c r="B45" s="16" t="s">
        <v>98</v>
      </c>
      <c r="C45" s="11"/>
      <c r="D45" s="60"/>
      <c r="E45" s="75">
        <v>0</v>
      </c>
      <c r="F45" s="113"/>
      <c r="G45" s="92" t="s">
        <v>80</v>
      </c>
    </row>
    <row r="46" spans="1:7" s="15" customFormat="1" ht="18" customHeight="1" thickBot="1">
      <c r="A46" s="45" t="s">
        <v>79</v>
      </c>
      <c r="B46" s="22" t="s">
        <v>99</v>
      </c>
      <c r="C46" s="62"/>
      <c r="D46" s="105"/>
      <c r="E46" s="79">
        <v>86</v>
      </c>
      <c r="F46" s="120"/>
      <c r="G46" s="8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2982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>
        <v>260</v>
      </c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>
        <v>290</v>
      </c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>
        <v>0</v>
      </c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>
        <v>29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>
        <v>3</v>
      </c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>
        <v>32</v>
      </c>
      <c r="F62" s="124"/>
      <c r="G62" s="43"/>
    </row>
    <row r="63" spans="1:7" ht="18" customHeight="1" thickBot="1">
      <c r="A63" s="28" t="s">
        <v>55</v>
      </c>
      <c r="B63" s="16" t="s">
        <v>56</v>
      </c>
      <c r="C63" s="11"/>
      <c r="D63" s="98"/>
      <c r="E63" s="93">
        <f>SUM(E64:E66)</f>
        <v>86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95</v>
      </c>
      <c r="C64" s="126"/>
      <c r="D64" s="127"/>
      <c r="E64" s="128">
        <v>0</v>
      </c>
      <c r="F64" s="129"/>
      <c r="G64" s="130" t="s">
        <v>83</v>
      </c>
    </row>
    <row r="65" spans="1:7" ht="18" customHeight="1" thickBot="1">
      <c r="A65" s="90"/>
      <c r="B65" s="91" t="s">
        <v>96</v>
      </c>
      <c r="C65" s="11"/>
      <c r="D65" s="60"/>
      <c r="E65" s="81">
        <v>0</v>
      </c>
      <c r="F65" s="124"/>
      <c r="G65" s="43" t="s">
        <v>80</v>
      </c>
    </row>
    <row r="66" spans="1:7" ht="18" customHeight="1" thickBot="1">
      <c r="A66" s="95"/>
      <c r="B66" s="96" t="s">
        <v>97</v>
      </c>
      <c r="C66" s="44"/>
      <c r="D66" s="106"/>
      <c r="E66" s="97">
        <v>86</v>
      </c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122"/>
      <c r="D67" s="122"/>
      <c r="E67" s="123">
        <f>SUM(E52:E63)</f>
        <v>700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85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86</v>
      </c>
      <c r="C71" s="35">
        <f>SUM(C67)</f>
        <v>0</v>
      </c>
      <c r="D71" s="35">
        <f>SUM(D67)</f>
        <v>0</v>
      </c>
      <c r="E71" s="82">
        <f>SUM(E67)</f>
        <v>700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87</v>
      </c>
      <c r="C72" s="131">
        <f>'rozpočet DČ 2018'!$C$71</f>
        <v>0</v>
      </c>
      <c r="D72" s="131">
        <f>'rozpočet DČ 2018'!$D$71</f>
        <v>0</v>
      </c>
      <c r="E72" s="132">
        <f>'rozpočet DČ 2018'!$E$71</f>
        <v>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88</v>
      </c>
      <c r="C73" s="137">
        <f>SUM(C48)</f>
        <v>0</v>
      </c>
      <c r="D73" s="137">
        <f>SUM(D48)</f>
        <v>0</v>
      </c>
      <c r="E73" s="138">
        <f>SUM(E48)</f>
        <v>2982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89</v>
      </c>
      <c r="C74" s="134">
        <f>'rozpočet DČ 2018'!$C$72</f>
        <v>0</v>
      </c>
      <c r="D74" s="134">
        <f>'rozpočet DČ 2018'!$D$72</f>
        <v>0</v>
      </c>
      <c r="E74" s="135">
        <f>'rozpočet DČ 2018'!$E$72</f>
        <v>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90</v>
      </c>
      <c r="C75" s="39">
        <f>SUM(C73-C71)</f>
        <v>0</v>
      </c>
      <c r="D75" s="39">
        <f>SUM(D73-D71)</f>
        <v>0</v>
      </c>
      <c r="E75" s="84">
        <f>SUM(E73-E71)</f>
        <v>2282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20" t="s">
        <v>70</v>
      </c>
      <c r="B78" s="220"/>
      <c r="C78" s="220"/>
      <c r="D78" s="220"/>
      <c r="E78" s="220"/>
      <c r="F78" s="220"/>
      <c r="G78" s="220"/>
    </row>
    <row r="79" spans="1:7" s="15" customFormat="1" ht="18" customHeight="1">
      <c r="A79" s="58" t="s">
        <v>100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21" t="s">
        <v>102</v>
      </c>
      <c r="B82" s="221"/>
    </row>
    <row r="83" spans="1:2" ht="18" customHeight="1">
      <c r="A83" s="221" t="s">
        <v>103</v>
      </c>
      <c r="B83" s="221"/>
    </row>
    <row r="84" spans="1:2" ht="18" customHeight="1">
      <c r="A84" s="221" t="s">
        <v>104</v>
      </c>
      <c r="B84" s="221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2:G84" name="Oblast9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984251968503937" right="0.984251968503937" top="0.984251968503937" bottom="0.5905511811023623" header="0.5118110236220472" footer="0.5118110236220472"/>
  <pageSetup fitToHeight="1" fitToWidth="1" horizontalDpi="1200" verticalDpi="12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SheetLayoutView="100" zoomScalePageLayoutView="0" workbookViewId="0" topLeftCell="A1">
      <selection activeCell="E3" sqref="E1:E16384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2" t="s">
        <v>94</v>
      </c>
      <c r="B1" s="222"/>
      <c r="C1" s="222"/>
      <c r="D1" s="222"/>
      <c r="E1" s="222"/>
      <c r="F1" s="222"/>
      <c r="G1" s="222"/>
    </row>
    <row r="2" spans="1:7" ht="27.75" customHeight="1" thickBot="1">
      <c r="A2" s="223" t="s">
        <v>23</v>
      </c>
      <c r="B2" s="224"/>
      <c r="C2" s="225" t="s">
        <v>105</v>
      </c>
      <c r="D2" s="226"/>
      <c r="E2" s="226"/>
      <c r="F2" s="226"/>
      <c r="G2" s="227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126</v>
      </c>
      <c r="F4" s="113">
        <f>SUM(F5:F7)</f>
        <v>0</v>
      </c>
      <c r="G4" s="9"/>
    </row>
    <row r="5" spans="1:7" ht="18" customHeight="1">
      <c r="A5" s="228" t="s">
        <v>36</v>
      </c>
      <c r="B5" s="17" t="s">
        <v>37</v>
      </c>
      <c r="C5" s="6"/>
      <c r="D5" s="100"/>
      <c r="E5" s="72"/>
      <c r="F5" s="114"/>
      <c r="G5" s="3"/>
    </row>
    <row r="6" spans="1:8" ht="18" customHeight="1">
      <c r="A6" s="229"/>
      <c r="B6" s="19" t="s">
        <v>38</v>
      </c>
      <c r="C6" s="4"/>
      <c r="D6" s="65"/>
      <c r="E6" s="73">
        <v>1</v>
      </c>
      <c r="F6" s="115"/>
      <c r="G6" s="4"/>
      <c r="H6" s="50"/>
    </row>
    <row r="7" spans="1:7" ht="18" customHeight="1" thickBot="1">
      <c r="A7" s="230"/>
      <c r="B7" s="20" t="s">
        <v>39</v>
      </c>
      <c r="C7" s="7"/>
      <c r="D7" s="101"/>
      <c r="E7" s="74">
        <v>125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46</v>
      </c>
      <c r="F8" s="113">
        <f>SUM(F9:F12)</f>
        <v>0</v>
      </c>
      <c r="G8" s="11"/>
    </row>
    <row r="9" spans="1:7" ht="18" customHeight="1">
      <c r="A9" s="231" t="s">
        <v>36</v>
      </c>
      <c r="B9" s="21" t="s">
        <v>40</v>
      </c>
      <c r="C9" s="3"/>
      <c r="D9" s="61"/>
      <c r="E9" s="76">
        <v>16</v>
      </c>
      <c r="F9" s="117"/>
      <c r="G9" s="3"/>
    </row>
    <row r="10" spans="1:7" ht="18" customHeight="1">
      <c r="A10" s="232"/>
      <c r="B10" s="19" t="s">
        <v>41</v>
      </c>
      <c r="C10" s="6"/>
      <c r="D10" s="100"/>
      <c r="E10" s="72">
        <v>18</v>
      </c>
      <c r="F10" s="114"/>
      <c r="G10" s="6"/>
    </row>
    <row r="11" spans="1:7" ht="18" customHeight="1">
      <c r="A11" s="232"/>
      <c r="B11" s="19" t="s">
        <v>42</v>
      </c>
      <c r="C11" s="4"/>
      <c r="D11" s="65"/>
      <c r="E11" s="73">
        <v>12</v>
      </c>
      <c r="F11" s="115"/>
      <c r="G11" s="4"/>
    </row>
    <row r="12" spans="1:7" ht="18" customHeight="1" thickBot="1">
      <c r="A12" s="233"/>
      <c r="B12" s="20" t="s">
        <v>43</v>
      </c>
      <c r="C12" s="107"/>
      <c r="D12" s="67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>
        <v>0</v>
      </c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5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0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25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>
        <v>5</v>
      </c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>
        <v>20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>
        <v>0</v>
      </c>
      <c r="F24" s="114"/>
      <c r="G24" s="61"/>
    </row>
    <row r="25" spans="1:7" ht="18" customHeight="1">
      <c r="A25" s="55"/>
      <c r="B25" s="63" t="s">
        <v>47</v>
      </c>
      <c r="C25" s="6"/>
      <c r="D25" s="100"/>
      <c r="E25" s="73">
        <v>0</v>
      </c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>
        <v>0</v>
      </c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1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5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0</v>
      </c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>
        <v>0</v>
      </c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>
        <v>0</v>
      </c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>
        <v>14</v>
      </c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>
        <v>0</v>
      </c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>
        <v>0</v>
      </c>
      <c r="F44" s="116"/>
      <c r="G44" s="9"/>
    </row>
    <row r="45" spans="1:7" s="15" customFormat="1" ht="18" customHeight="1" thickBot="1">
      <c r="A45" s="28" t="s">
        <v>79</v>
      </c>
      <c r="B45" s="16" t="s">
        <v>98</v>
      </c>
      <c r="C45" s="11"/>
      <c r="D45" s="60"/>
      <c r="E45" s="75">
        <v>0</v>
      </c>
      <c r="F45" s="113"/>
      <c r="G45" s="92" t="s">
        <v>80</v>
      </c>
    </row>
    <row r="46" spans="1:7" s="15" customFormat="1" ht="18" customHeight="1" thickBot="1">
      <c r="A46" s="45" t="s">
        <v>79</v>
      </c>
      <c r="B46" s="22" t="s">
        <v>99</v>
      </c>
      <c r="C46" s="62"/>
      <c r="D46" s="105"/>
      <c r="E46" s="79">
        <v>0</v>
      </c>
      <c r="F46" s="120"/>
      <c r="G46" s="8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222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>
        <v>102</v>
      </c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>
        <v>0</v>
      </c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>
        <v>0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>
        <v>0</v>
      </c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>
        <v>0</v>
      </c>
      <c r="F62" s="124"/>
      <c r="G62" s="43"/>
    </row>
    <row r="63" spans="1:7" ht="18" customHeight="1" thickBot="1">
      <c r="A63" s="28" t="s">
        <v>55</v>
      </c>
      <c r="B63" s="16" t="s">
        <v>56</v>
      </c>
      <c r="C63" s="11"/>
      <c r="D63" s="98"/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95</v>
      </c>
      <c r="C64" s="126"/>
      <c r="D64" s="127"/>
      <c r="E64" s="128">
        <v>0</v>
      </c>
      <c r="F64" s="129"/>
      <c r="G64" s="130" t="s">
        <v>83</v>
      </c>
    </row>
    <row r="65" spans="1:7" ht="18" customHeight="1" thickBot="1">
      <c r="A65" s="90"/>
      <c r="B65" s="91" t="s">
        <v>96</v>
      </c>
      <c r="C65" s="11"/>
      <c r="D65" s="60"/>
      <c r="E65" s="81">
        <v>0</v>
      </c>
      <c r="F65" s="124"/>
      <c r="G65" s="43" t="s">
        <v>80</v>
      </c>
    </row>
    <row r="66" spans="1:7" ht="18" customHeight="1" thickBot="1">
      <c r="A66" s="95"/>
      <c r="B66" s="96" t="s">
        <v>97</v>
      </c>
      <c r="C66" s="44"/>
      <c r="D66" s="106"/>
      <c r="E66" s="97">
        <v>0</v>
      </c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122">
        <f>SUM(C52:C64)</f>
        <v>0</v>
      </c>
      <c r="D67" s="122">
        <f>SUM(D52:D63)</f>
        <v>0</v>
      </c>
      <c r="E67" s="123">
        <f>SUM(E52:E63)</f>
        <v>102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85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86</v>
      </c>
      <c r="C71" s="35">
        <f>SUM(C67)</f>
        <v>0</v>
      </c>
      <c r="D71" s="35">
        <f>SUM(D67)</f>
        <v>0</v>
      </c>
      <c r="E71" s="82">
        <f>SUM(E67)</f>
        <v>102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87</v>
      </c>
      <c r="C72" s="131">
        <f>'rozpočet DČ 2018'!$C$71</f>
        <v>0</v>
      </c>
      <c r="D72" s="131">
        <f>'rozpočet DČ 2018'!$D$71</f>
        <v>0</v>
      </c>
      <c r="E72" s="132">
        <f>'rozpočet DČ 2018'!$E$71</f>
        <v>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88</v>
      </c>
      <c r="C73" s="137">
        <f>SUM(C48)</f>
        <v>0</v>
      </c>
      <c r="D73" s="137">
        <f>SUM(D48)</f>
        <v>0</v>
      </c>
      <c r="E73" s="138">
        <f>SUM(E48)</f>
        <v>222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89</v>
      </c>
      <c r="C74" s="134">
        <f>'rozpočet DČ 2018'!$C$72</f>
        <v>0</v>
      </c>
      <c r="D74" s="134">
        <f>'rozpočet DČ 2018'!$D$72</f>
        <v>0</v>
      </c>
      <c r="E74" s="135">
        <f>'rozpočet DČ 2018'!$E$72</f>
        <v>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90</v>
      </c>
      <c r="C75" s="39">
        <f>SUM(C73-C71)</f>
        <v>0</v>
      </c>
      <c r="D75" s="39">
        <f>SUM(D73-D71)</f>
        <v>0</v>
      </c>
      <c r="E75" s="84">
        <f>SUM(E73-E71)</f>
        <v>120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20" t="s">
        <v>70</v>
      </c>
      <c r="B78" s="220"/>
      <c r="C78" s="220"/>
      <c r="D78" s="220"/>
      <c r="E78" s="220"/>
      <c r="F78" s="220"/>
      <c r="G78" s="220"/>
    </row>
    <row r="79" spans="1:7" s="15" customFormat="1" ht="18" customHeight="1">
      <c r="A79" s="58" t="s">
        <v>100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21" t="s">
        <v>102</v>
      </c>
      <c r="B82" s="221"/>
    </row>
    <row r="83" spans="1:2" ht="18" customHeight="1">
      <c r="A83" s="221" t="s">
        <v>103</v>
      </c>
      <c r="B83" s="221"/>
    </row>
    <row r="84" spans="1:2" ht="18" customHeight="1">
      <c r="A84" s="221" t="s">
        <v>104</v>
      </c>
      <c r="B84" s="221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2:G84" name="Oblast9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984251968503937" right="0.984251968503937" top="0.984251968503937" bottom="0.5905511811023623" header="0.5118110236220472" footer="0.5118110236220472"/>
  <pageSetup fitToHeight="1" fitToWidth="1" horizontalDpi="1200" verticalDpi="12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SheetLayoutView="100" zoomScalePageLayoutView="0" workbookViewId="0" topLeftCell="A58">
      <selection activeCell="C2" sqref="C2:G2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2" t="s">
        <v>94</v>
      </c>
      <c r="B1" s="222"/>
      <c r="C1" s="222"/>
      <c r="D1" s="222"/>
      <c r="E1" s="222"/>
      <c r="F1" s="222"/>
      <c r="G1" s="222"/>
    </row>
    <row r="2" spans="1:7" ht="27.75" customHeight="1" thickBot="1">
      <c r="A2" s="223" t="s">
        <v>23</v>
      </c>
      <c r="B2" s="224"/>
      <c r="C2" s="225" t="s">
        <v>106</v>
      </c>
      <c r="D2" s="226"/>
      <c r="E2" s="226"/>
      <c r="F2" s="226"/>
      <c r="G2" s="227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1551</v>
      </c>
      <c r="F4" s="113">
        <f>SUM(F5:F7)</f>
        <v>0</v>
      </c>
      <c r="G4" s="9"/>
    </row>
    <row r="5" spans="1:7" ht="18" customHeight="1">
      <c r="A5" s="228" t="s">
        <v>36</v>
      </c>
      <c r="B5" s="17" t="s">
        <v>37</v>
      </c>
      <c r="C5" s="6"/>
      <c r="D5" s="100"/>
      <c r="E5" s="72">
        <v>1500</v>
      </c>
      <c r="F5" s="114"/>
      <c r="G5" s="3"/>
    </row>
    <row r="6" spans="1:8" ht="18" customHeight="1">
      <c r="A6" s="229"/>
      <c r="B6" s="19" t="s">
        <v>38</v>
      </c>
      <c r="C6" s="4"/>
      <c r="D6" s="65"/>
      <c r="E6" s="73">
        <v>1</v>
      </c>
      <c r="F6" s="115"/>
      <c r="G6" s="4"/>
      <c r="H6" s="50"/>
    </row>
    <row r="7" spans="1:7" ht="18" customHeight="1" thickBot="1">
      <c r="A7" s="230"/>
      <c r="B7" s="20" t="s">
        <v>39</v>
      </c>
      <c r="C7" s="7"/>
      <c r="D7" s="101"/>
      <c r="E7" s="74">
        <v>50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210</v>
      </c>
      <c r="F8" s="113">
        <f>SUM(F9:F12)</f>
        <v>0</v>
      </c>
      <c r="G8" s="11"/>
    </row>
    <row r="9" spans="1:7" ht="18" customHeight="1">
      <c r="A9" s="231" t="s">
        <v>36</v>
      </c>
      <c r="B9" s="21" t="s">
        <v>40</v>
      </c>
      <c r="C9" s="3"/>
      <c r="D9" s="61"/>
      <c r="E9" s="76">
        <v>50</v>
      </c>
      <c r="F9" s="117"/>
      <c r="G9" s="3"/>
    </row>
    <row r="10" spans="1:7" ht="18" customHeight="1">
      <c r="A10" s="232"/>
      <c r="B10" s="19" t="s">
        <v>41</v>
      </c>
      <c r="C10" s="6"/>
      <c r="D10" s="100"/>
      <c r="E10" s="72">
        <v>90</v>
      </c>
      <c r="F10" s="114"/>
      <c r="G10" s="6"/>
    </row>
    <row r="11" spans="1:7" ht="18" customHeight="1">
      <c r="A11" s="232"/>
      <c r="B11" s="19" t="s">
        <v>42</v>
      </c>
      <c r="C11" s="4"/>
      <c r="D11" s="65"/>
      <c r="E11" s="73">
        <v>70</v>
      </c>
      <c r="F11" s="115"/>
      <c r="G11" s="4"/>
    </row>
    <row r="12" spans="1:7" ht="18" customHeight="1" thickBot="1">
      <c r="A12" s="233"/>
      <c r="B12" s="20" t="s">
        <v>43</v>
      </c>
      <c r="C12" s="107"/>
      <c r="D12" s="67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>
        <v>0</v>
      </c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50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1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65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>
        <v>5</v>
      </c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>
        <v>60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>
        <v>0</v>
      </c>
      <c r="F24" s="114"/>
      <c r="G24" s="61"/>
    </row>
    <row r="25" spans="1:7" ht="18" customHeight="1">
      <c r="A25" s="55"/>
      <c r="B25" s="63" t="s">
        <v>47</v>
      </c>
      <c r="C25" s="6"/>
      <c r="D25" s="100"/>
      <c r="E25" s="73">
        <v>0</v>
      </c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>
        <v>0</v>
      </c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1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5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2</v>
      </c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>
        <v>0</v>
      </c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>
        <v>0</v>
      </c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>
        <v>5</v>
      </c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>
        <v>0</v>
      </c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>
        <v>0</v>
      </c>
      <c r="F44" s="116"/>
      <c r="G44" s="9"/>
    </row>
    <row r="45" spans="1:7" s="15" customFormat="1" ht="18" customHeight="1" thickBot="1">
      <c r="A45" s="28" t="s">
        <v>79</v>
      </c>
      <c r="B45" s="16" t="s">
        <v>98</v>
      </c>
      <c r="C45" s="11"/>
      <c r="D45" s="60"/>
      <c r="E45" s="75">
        <v>0</v>
      </c>
      <c r="F45" s="113"/>
      <c r="G45" s="92" t="s">
        <v>80</v>
      </c>
    </row>
    <row r="46" spans="1:7" s="15" customFormat="1" ht="18" customHeight="1" thickBot="1">
      <c r="A46" s="45" t="s">
        <v>79</v>
      </c>
      <c r="B46" s="22" t="s">
        <v>99</v>
      </c>
      <c r="C46" s="62"/>
      <c r="D46" s="105"/>
      <c r="E46" s="79">
        <v>0</v>
      </c>
      <c r="F46" s="120"/>
      <c r="G46" s="8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1890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>
        <v>1500</v>
      </c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>
        <v>0</v>
      </c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>
        <v>2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>
        <v>0</v>
      </c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>
        <v>0</v>
      </c>
      <c r="F62" s="124"/>
      <c r="G62" s="43"/>
    </row>
    <row r="63" spans="1:7" ht="18" customHeight="1" thickBot="1">
      <c r="A63" s="28" t="s">
        <v>55</v>
      </c>
      <c r="B63" s="16" t="s">
        <v>56</v>
      </c>
      <c r="C63" s="11"/>
      <c r="D63" s="98"/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95</v>
      </c>
      <c r="C64" s="126"/>
      <c r="D64" s="127"/>
      <c r="E64" s="128">
        <v>0</v>
      </c>
      <c r="F64" s="129"/>
      <c r="G64" s="130" t="s">
        <v>83</v>
      </c>
    </row>
    <row r="65" spans="1:7" ht="18" customHeight="1" thickBot="1">
      <c r="A65" s="90"/>
      <c r="B65" s="91" t="s">
        <v>96</v>
      </c>
      <c r="C65" s="11"/>
      <c r="D65" s="60"/>
      <c r="E65" s="81">
        <v>0</v>
      </c>
      <c r="F65" s="124"/>
      <c r="G65" s="43" t="s">
        <v>80</v>
      </c>
    </row>
    <row r="66" spans="1:7" ht="18" customHeight="1" thickBot="1">
      <c r="A66" s="95"/>
      <c r="B66" s="96" t="s">
        <v>97</v>
      </c>
      <c r="C66" s="44"/>
      <c r="D66" s="106"/>
      <c r="E66" s="97">
        <v>0</v>
      </c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122">
        <f>SUM(C52:C64)</f>
        <v>0</v>
      </c>
      <c r="D67" s="122">
        <f>SUM(D52:D63)</f>
        <v>0</v>
      </c>
      <c r="E67" s="123">
        <f>SUM(E52:E63)</f>
        <v>1502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85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86</v>
      </c>
      <c r="C71" s="35">
        <f>SUM(C67)</f>
        <v>0</v>
      </c>
      <c r="D71" s="35">
        <f>SUM(D67)</f>
        <v>0</v>
      </c>
      <c r="E71" s="82">
        <f>SUM(E67)</f>
        <v>1502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87</v>
      </c>
      <c r="C72" s="131">
        <f>'rozpočet DČ 2018'!$C$71</f>
        <v>0</v>
      </c>
      <c r="D72" s="131">
        <f>'rozpočet DČ 2018'!$D$71</f>
        <v>0</v>
      </c>
      <c r="E72" s="132">
        <f>'rozpočet DČ 2018'!$E$71</f>
        <v>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88</v>
      </c>
      <c r="C73" s="137">
        <f>SUM(C48)</f>
        <v>0</v>
      </c>
      <c r="D73" s="137">
        <f>SUM(D48)</f>
        <v>0</v>
      </c>
      <c r="E73" s="138">
        <f>SUM(E48)</f>
        <v>1890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89</v>
      </c>
      <c r="C74" s="134">
        <f>'rozpočet DČ 2018'!$C$72</f>
        <v>0</v>
      </c>
      <c r="D74" s="134">
        <f>'rozpočet DČ 2018'!$D$72</f>
        <v>0</v>
      </c>
      <c r="E74" s="135">
        <f>'rozpočet DČ 2018'!$E$72</f>
        <v>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90</v>
      </c>
      <c r="C75" s="39">
        <f>SUM(C73-C71)</f>
        <v>0</v>
      </c>
      <c r="D75" s="39">
        <f>SUM(D73-D71)</f>
        <v>0</v>
      </c>
      <c r="E75" s="84">
        <f>SUM(E73-E71)</f>
        <v>388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20" t="s">
        <v>70</v>
      </c>
      <c r="B78" s="220"/>
      <c r="C78" s="220"/>
      <c r="D78" s="220"/>
      <c r="E78" s="220"/>
      <c r="F78" s="220"/>
      <c r="G78" s="220"/>
    </row>
    <row r="79" spans="1:7" s="15" customFormat="1" ht="18" customHeight="1">
      <c r="A79" s="58" t="s">
        <v>100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21" t="s">
        <v>102</v>
      </c>
      <c r="B82" s="221"/>
    </row>
    <row r="83" spans="1:2" ht="18" customHeight="1">
      <c r="A83" s="221" t="s">
        <v>103</v>
      </c>
      <c r="B83" s="221"/>
    </row>
    <row r="84" spans="1:2" ht="18" customHeight="1">
      <c r="A84" s="221" t="s">
        <v>104</v>
      </c>
      <c r="B84" s="221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2:G84" name="Oblast9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984251968503937" right="0.984251968503937" top="0.984251968503937" bottom="0.5905511811023623" header="0.5118110236220472" footer="0.5118110236220472"/>
  <pageSetup fitToHeight="1" fitToWidth="1" horizontalDpi="1200" verticalDpi="12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49">
      <selection activeCell="H7" sqref="H7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2" t="s">
        <v>82</v>
      </c>
      <c r="B1" s="222"/>
      <c r="C1" s="222"/>
      <c r="D1" s="222"/>
      <c r="E1" s="222"/>
      <c r="F1" s="222"/>
      <c r="G1" s="222"/>
    </row>
    <row r="2" spans="1:7" ht="27.75" customHeight="1" thickBot="1">
      <c r="A2" s="223" t="s">
        <v>23</v>
      </c>
      <c r="B2" s="224"/>
      <c r="C2" s="225" t="s">
        <v>101</v>
      </c>
      <c r="D2" s="226"/>
      <c r="E2" s="226"/>
      <c r="F2" s="226"/>
      <c r="G2" s="227"/>
    </row>
    <row r="3" spans="1:7" s="15" customFormat="1" ht="51" customHeight="1" thickBot="1">
      <c r="A3" s="40" t="s">
        <v>1</v>
      </c>
      <c r="B3" s="41" t="s">
        <v>0</v>
      </c>
      <c r="C3" s="52" t="s">
        <v>76</v>
      </c>
      <c r="D3" s="52" t="s">
        <v>74</v>
      </c>
      <c r="E3" s="70" t="s">
        <v>77</v>
      </c>
      <c r="F3" s="68" t="s">
        <v>78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228" t="s">
        <v>36</v>
      </c>
      <c r="B5" s="17" t="s">
        <v>37</v>
      </c>
      <c r="C5" s="3"/>
      <c r="D5" s="100"/>
      <c r="E5" s="72"/>
      <c r="F5" s="117"/>
      <c r="G5" s="3"/>
    </row>
    <row r="6" spans="1:8" ht="18" customHeight="1">
      <c r="A6" s="229"/>
      <c r="B6" s="19" t="s">
        <v>38</v>
      </c>
      <c r="C6" s="4" t="s">
        <v>51</v>
      </c>
      <c r="D6" s="65"/>
      <c r="E6" s="73"/>
      <c r="F6" s="115"/>
      <c r="G6" s="4"/>
      <c r="H6" s="50"/>
    </row>
    <row r="7" spans="1:7" ht="18" customHeight="1" thickBot="1">
      <c r="A7" s="230"/>
      <c r="B7" s="20" t="s">
        <v>39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1" t="s">
        <v>36</v>
      </c>
      <c r="B9" s="21" t="s">
        <v>40</v>
      </c>
      <c r="C9" s="3"/>
      <c r="D9" s="61"/>
      <c r="E9" s="76"/>
      <c r="F9" s="117"/>
      <c r="G9" s="3"/>
    </row>
    <row r="10" spans="1:7" ht="18" customHeight="1">
      <c r="A10" s="232"/>
      <c r="B10" s="19" t="s">
        <v>41</v>
      </c>
      <c r="C10" s="6"/>
      <c r="D10" s="100"/>
      <c r="E10" s="72"/>
      <c r="F10" s="114"/>
      <c r="G10" s="6"/>
    </row>
    <row r="11" spans="1:7" ht="18" customHeight="1">
      <c r="A11" s="232"/>
      <c r="B11" s="19" t="s">
        <v>42</v>
      </c>
      <c r="C11" s="4"/>
      <c r="D11" s="65"/>
      <c r="E11" s="73"/>
      <c r="F11" s="115"/>
      <c r="G11" s="4"/>
    </row>
    <row r="12" spans="1:7" ht="18" customHeight="1" thickBot="1">
      <c r="A12" s="233"/>
      <c r="B12" s="20" t="s">
        <v>43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47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79</v>
      </c>
      <c r="B45" s="16" t="s">
        <v>98</v>
      </c>
      <c r="C45" s="11"/>
      <c r="D45" s="60"/>
      <c r="E45" s="75"/>
      <c r="F45" s="113"/>
      <c r="G45" s="92" t="s">
        <v>80</v>
      </c>
    </row>
    <row r="46" spans="1:7" s="15" customFormat="1" ht="18" customHeight="1" thickBot="1">
      <c r="A46" s="45" t="s">
        <v>79</v>
      </c>
      <c r="B46" s="22" t="s">
        <v>99</v>
      </c>
      <c r="C46" s="62"/>
      <c r="D46" s="105"/>
      <c r="E46" s="79"/>
      <c r="F46" s="120"/>
      <c r="G46" s="89" t="s">
        <v>81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76</v>
      </c>
      <c r="D51" s="52" t="s">
        <v>74</v>
      </c>
      <c r="E51" s="70" t="s">
        <v>77</v>
      </c>
      <c r="F51" s="68" t="s">
        <v>78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95</v>
      </c>
      <c r="C64" s="126"/>
      <c r="D64" s="127"/>
      <c r="E64" s="128"/>
      <c r="F64" s="129"/>
      <c r="G64" s="130" t="s">
        <v>84</v>
      </c>
    </row>
    <row r="65" spans="1:7" ht="18" customHeight="1" thickBot="1">
      <c r="A65" s="90"/>
      <c r="B65" s="91" t="s">
        <v>96</v>
      </c>
      <c r="C65" s="11"/>
      <c r="D65" s="60"/>
      <c r="E65" s="81"/>
      <c r="F65" s="124"/>
      <c r="G65" s="43" t="s">
        <v>80</v>
      </c>
    </row>
    <row r="66" spans="1:7" ht="18" customHeight="1" thickBot="1">
      <c r="A66" s="95"/>
      <c r="B66" s="96" t="s">
        <v>97</v>
      </c>
      <c r="C66" s="44"/>
      <c r="D66" s="106"/>
      <c r="E66" s="97"/>
      <c r="F66" s="121"/>
      <c r="G66" s="32" t="s">
        <v>81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0</v>
      </c>
      <c r="D67" s="122">
        <f>SUM(D52:D66)</f>
        <v>0</v>
      </c>
      <c r="E67" s="123">
        <f>SUM(E52:E66)</f>
        <v>0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91</v>
      </c>
      <c r="B70" s="57"/>
      <c r="C70" s="57"/>
      <c r="D70" s="57"/>
      <c r="E70" s="88" t="s">
        <v>77</v>
      </c>
      <c r="F70" s="68" t="s">
        <v>78</v>
      </c>
      <c r="G70" s="57"/>
    </row>
    <row r="71" spans="1:7" ht="18" customHeight="1">
      <c r="A71" s="21" t="s">
        <v>17</v>
      </c>
      <c r="B71" s="21" t="s">
        <v>87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92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93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20" t="s">
        <v>70</v>
      </c>
      <c r="B76" s="220"/>
      <c r="C76" s="220"/>
      <c r="D76" s="220"/>
      <c r="E76" s="220"/>
      <c r="F76" s="220"/>
      <c r="G76" s="220"/>
    </row>
    <row r="77" spans="1:7" s="15" customFormat="1" ht="18" customHeight="1">
      <c r="A77" s="58" t="s">
        <v>100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221" t="s">
        <v>20</v>
      </c>
      <c r="B80" s="221"/>
    </row>
    <row r="81" spans="1:2" ht="18" customHeight="1">
      <c r="A81" s="221" t="s">
        <v>21</v>
      </c>
      <c r="B81" s="221"/>
    </row>
    <row r="82" spans="1:2" ht="18" customHeight="1">
      <c r="A82" s="221" t="s">
        <v>22</v>
      </c>
      <c r="B82" s="221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1" sqref="J4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6">
      <selection activeCell="I6" sqref="I6"/>
    </sheetView>
  </sheetViews>
  <sheetFormatPr defaultColWidth="9.00390625" defaultRowHeight="12.75"/>
  <cols>
    <col min="1" max="4" width="15.75390625" style="33" customWidth="1"/>
  </cols>
  <sheetData>
    <row r="1" spans="1:4" ht="12.75">
      <c r="A1" t="s">
        <v>108</v>
      </c>
      <c r="B1"/>
      <c r="C1"/>
      <c r="D1"/>
    </row>
    <row r="2" spans="1:4" ht="13.5" thickBot="1">
      <c r="A2"/>
      <c r="B2"/>
      <c r="C2"/>
      <c r="D2"/>
    </row>
    <row r="3" spans="1:4" ht="45.75" thickBot="1">
      <c r="A3" s="70" t="s">
        <v>77</v>
      </c>
      <c r="B3" s="70" t="s">
        <v>77</v>
      </c>
      <c r="C3" s="70" t="s">
        <v>77</v>
      </c>
      <c r="D3" s="70" t="s">
        <v>77</v>
      </c>
    </row>
    <row r="4" spans="1:6" ht="15.75" thickBot="1">
      <c r="A4" s="71">
        <f>SUM(A5:A7)</f>
        <v>2120</v>
      </c>
      <c r="B4" s="71">
        <f>SUM(B5:B7)</f>
        <v>443</v>
      </c>
      <c r="C4" s="71">
        <f>SUM(C5:C7)</f>
        <v>126</v>
      </c>
      <c r="D4" s="71">
        <f>SUM(D5:D7)</f>
        <v>1551</v>
      </c>
      <c r="E4" s="141">
        <f>D4+C4+B4</f>
        <v>2120</v>
      </c>
      <c r="F4" s="141">
        <f>E4-A4</f>
        <v>0</v>
      </c>
    </row>
    <row r="5" spans="1:6" ht="14.25">
      <c r="A5" s="72">
        <v>1500</v>
      </c>
      <c r="B5" s="72">
        <v>0</v>
      </c>
      <c r="C5" s="72"/>
      <c r="D5" s="72">
        <v>1500</v>
      </c>
      <c r="E5" s="141">
        <f aca="true" t="shared" si="0" ref="E5:E48">D5+C5+B5</f>
        <v>1500</v>
      </c>
      <c r="F5" s="141">
        <f aca="true" t="shared" si="1" ref="F5:F48">E5-A5</f>
        <v>0</v>
      </c>
    </row>
    <row r="6" spans="1:6" ht="14.25">
      <c r="A6" s="73">
        <v>20</v>
      </c>
      <c r="B6" s="73">
        <v>18</v>
      </c>
      <c r="C6" s="73">
        <v>1</v>
      </c>
      <c r="D6" s="73">
        <v>1</v>
      </c>
      <c r="E6" s="141">
        <f t="shared" si="0"/>
        <v>20</v>
      </c>
      <c r="F6" s="141">
        <f t="shared" si="1"/>
        <v>0</v>
      </c>
    </row>
    <row r="7" spans="1:6" ht="15" thickBot="1">
      <c r="A7" s="74">
        <v>600</v>
      </c>
      <c r="B7" s="74">
        <v>425</v>
      </c>
      <c r="C7" s="74">
        <v>125</v>
      </c>
      <c r="D7" s="74">
        <v>50</v>
      </c>
      <c r="E7" s="141">
        <f t="shared" si="0"/>
        <v>600</v>
      </c>
      <c r="F7" s="141">
        <f t="shared" si="1"/>
        <v>0</v>
      </c>
    </row>
    <row r="8" spans="1:6" ht="15.75" thickBot="1">
      <c r="A8" s="75">
        <f>SUM(A9:A12)</f>
        <v>1430</v>
      </c>
      <c r="B8" s="75">
        <f>SUM(B9:B12)</f>
        <v>1174</v>
      </c>
      <c r="C8" s="75">
        <f>SUM(C9:C12)</f>
        <v>46</v>
      </c>
      <c r="D8" s="75">
        <f>SUM(D9:D12)</f>
        <v>210</v>
      </c>
      <c r="E8" s="141">
        <f t="shared" si="0"/>
        <v>1430</v>
      </c>
      <c r="F8" s="141">
        <f t="shared" si="1"/>
        <v>0</v>
      </c>
    </row>
    <row r="9" spans="1:6" ht="14.25">
      <c r="A9" s="76">
        <v>190</v>
      </c>
      <c r="B9" s="76">
        <v>124</v>
      </c>
      <c r="C9" s="76">
        <v>16</v>
      </c>
      <c r="D9" s="76">
        <v>50</v>
      </c>
      <c r="E9" s="141">
        <f t="shared" si="0"/>
        <v>190</v>
      </c>
      <c r="F9" s="141">
        <f t="shared" si="1"/>
        <v>0</v>
      </c>
    </row>
    <row r="10" spans="1:6" ht="14.25">
      <c r="A10" s="72">
        <v>740</v>
      </c>
      <c r="B10" s="72">
        <v>632</v>
      </c>
      <c r="C10" s="72">
        <v>18</v>
      </c>
      <c r="D10" s="72">
        <v>90</v>
      </c>
      <c r="E10" s="141">
        <f t="shared" si="0"/>
        <v>740</v>
      </c>
      <c r="F10" s="141">
        <f t="shared" si="1"/>
        <v>0</v>
      </c>
    </row>
    <row r="11" spans="1:6" ht="14.25">
      <c r="A11" s="73">
        <v>500</v>
      </c>
      <c r="B11" s="73">
        <v>418</v>
      </c>
      <c r="C11" s="73">
        <v>12</v>
      </c>
      <c r="D11" s="73">
        <v>70</v>
      </c>
      <c r="E11" s="141">
        <f t="shared" si="0"/>
        <v>500</v>
      </c>
      <c r="F11" s="141">
        <f t="shared" si="1"/>
        <v>0</v>
      </c>
    </row>
    <row r="12" spans="1:6" ht="15" thickBot="1">
      <c r="A12" s="77">
        <v>0</v>
      </c>
      <c r="B12" s="77">
        <v>0</v>
      </c>
      <c r="C12" s="77">
        <v>0</v>
      </c>
      <c r="D12" s="77">
        <v>0</v>
      </c>
      <c r="E12" s="141">
        <f t="shared" si="0"/>
        <v>0</v>
      </c>
      <c r="F12" s="141">
        <f t="shared" si="1"/>
        <v>0</v>
      </c>
    </row>
    <row r="13" spans="1:6" ht="15.75" thickBot="1">
      <c r="A13" s="71">
        <v>0</v>
      </c>
      <c r="B13" s="71">
        <v>0</v>
      </c>
      <c r="C13" s="71">
        <v>0</v>
      </c>
      <c r="D13" s="71">
        <v>0</v>
      </c>
      <c r="E13" s="141">
        <f t="shared" si="0"/>
        <v>0</v>
      </c>
      <c r="F13" s="141">
        <f t="shared" si="1"/>
        <v>0</v>
      </c>
    </row>
    <row r="14" spans="1:6" ht="15.75" thickBot="1">
      <c r="A14" s="71">
        <v>0</v>
      </c>
      <c r="B14" s="71">
        <v>0</v>
      </c>
      <c r="C14" s="71">
        <v>0</v>
      </c>
      <c r="D14" s="71">
        <v>0</v>
      </c>
      <c r="E14" s="141">
        <f t="shared" si="0"/>
        <v>0</v>
      </c>
      <c r="F14" s="141">
        <f t="shared" si="1"/>
        <v>0</v>
      </c>
    </row>
    <row r="15" spans="1:6" ht="15.75" thickBot="1">
      <c r="A15" s="75">
        <v>200</v>
      </c>
      <c r="B15" s="75">
        <v>145</v>
      </c>
      <c r="C15" s="75">
        <v>5</v>
      </c>
      <c r="D15" s="75">
        <v>50</v>
      </c>
      <c r="E15" s="141">
        <f t="shared" si="0"/>
        <v>200</v>
      </c>
      <c r="F15" s="141">
        <f t="shared" si="1"/>
        <v>0</v>
      </c>
    </row>
    <row r="16" spans="1:6" ht="15.75" thickBot="1">
      <c r="A16" s="71">
        <v>3</v>
      </c>
      <c r="B16" s="71">
        <v>2</v>
      </c>
      <c r="C16" s="71">
        <v>0</v>
      </c>
      <c r="D16" s="71">
        <v>1</v>
      </c>
      <c r="E16" s="141">
        <f t="shared" si="0"/>
        <v>3</v>
      </c>
      <c r="F16" s="141">
        <f t="shared" si="1"/>
        <v>0</v>
      </c>
    </row>
    <row r="17" spans="1:6" ht="15.75" thickBot="1">
      <c r="A17" s="75">
        <v>2</v>
      </c>
      <c r="B17" s="75">
        <v>2</v>
      </c>
      <c r="C17" s="75">
        <v>0</v>
      </c>
      <c r="D17" s="75">
        <v>0</v>
      </c>
      <c r="E17" s="141">
        <f t="shared" si="0"/>
        <v>2</v>
      </c>
      <c r="F17" s="141">
        <f t="shared" si="1"/>
        <v>0</v>
      </c>
    </row>
    <row r="18" spans="1:6" ht="15.75" thickBot="1">
      <c r="A18" s="75">
        <v>0</v>
      </c>
      <c r="B18" s="75">
        <v>0</v>
      </c>
      <c r="C18" s="75">
        <v>0</v>
      </c>
      <c r="D18" s="75">
        <v>0</v>
      </c>
      <c r="E18" s="141">
        <f t="shared" si="0"/>
        <v>0</v>
      </c>
      <c r="F18" s="141">
        <f t="shared" si="1"/>
        <v>0</v>
      </c>
    </row>
    <row r="19" spans="1:6" ht="15.75" thickBot="1">
      <c r="A19" s="93">
        <f>SUM(A20:A22)</f>
        <v>475</v>
      </c>
      <c r="B19" s="93">
        <f>SUM(B20:B22)</f>
        <v>385</v>
      </c>
      <c r="C19" s="93">
        <f>SUM(C20:C22)</f>
        <v>25</v>
      </c>
      <c r="D19" s="93">
        <f>SUM(D20:D22)</f>
        <v>65</v>
      </c>
      <c r="E19" s="141">
        <f t="shared" si="0"/>
        <v>475</v>
      </c>
      <c r="F19" s="141">
        <f t="shared" si="1"/>
        <v>0</v>
      </c>
    </row>
    <row r="20" spans="1:6" ht="15">
      <c r="A20" s="110">
        <v>15</v>
      </c>
      <c r="B20" s="110">
        <v>5</v>
      </c>
      <c r="C20" s="110">
        <v>5</v>
      </c>
      <c r="D20" s="110">
        <v>5</v>
      </c>
      <c r="E20" s="141">
        <f t="shared" si="0"/>
        <v>15</v>
      </c>
      <c r="F20" s="141">
        <f t="shared" si="1"/>
        <v>0</v>
      </c>
    </row>
    <row r="21" spans="1:6" ht="15">
      <c r="A21" s="111">
        <v>0</v>
      </c>
      <c r="B21" s="111">
        <v>0</v>
      </c>
      <c r="C21" s="111">
        <v>0</v>
      </c>
      <c r="D21" s="111">
        <v>0</v>
      </c>
      <c r="E21" s="141">
        <f t="shared" si="0"/>
        <v>0</v>
      </c>
      <c r="F21" s="141">
        <f t="shared" si="1"/>
        <v>0</v>
      </c>
    </row>
    <row r="22" spans="1:6" ht="15.75" thickBot="1">
      <c r="A22" s="112">
        <v>460</v>
      </c>
      <c r="B22" s="112">
        <v>380</v>
      </c>
      <c r="C22" s="112">
        <v>20</v>
      </c>
      <c r="D22" s="112">
        <v>60</v>
      </c>
      <c r="E22" s="141">
        <f t="shared" si="0"/>
        <v>460</v>
      </c>
      <c r="F22" s="141">
        <f t="shared" si="1"/>
        <v>0</v>
      </c>
    </row>
    <row r="23" spans="1:6" ht="15.75" thickBot="1">
      <c r="A23" s="75">
        <f>SUM(A24:A27)</f>
        <v>350</v>
      </c>
      <c r="B23" s="75">
        <f>SUM(B24:B27)</f>
        <v>350</v>
      </c>
      <c r="C23" s="75">
        <f>SUM(C24:C27)</f>
        <v>0</v>
      </c>
      <c r="D23" s="75">
        <f>SUM(D24:D27)</f>
        <v>0</v>
      </c>
      <c r="E23" s="141">
        <f t="shared" si="0"/>
        <v>350</v>
      </c>
      <c r="F23" s="141">
        <f t="shared" si="1"/>
        <v>0</v>
      </c>
    </row>
    <row r="24" spans="1:6" ht="14.25">
      <c r="A24" s="72">
        <v>0</v>
      </c>
      <c r="B24" s="72">
        <v>0</v>
      </c>
      <c r="C24" s="72">
        <v>0</v>
      </c>
      <c r="D24" s="72">
        <v>0</v>
      </c>
      <c r="E24" s="141">
        <f t="shared" si="0"/>
        <v>0</v>
      </c>
      <c r="F24" s="141">
        <f t="shared" si="1"/>
        <v>0</v>
      </c>
    </row>
    <row r="25" spans="1:6" ht="14.25">
      <c r="A25" s="73">
        <v>0</v>
      </c>
      <c r="B25" s="73">
        <v>0</v>
      </c>
      <c r="C25" s="73">
        <v>0</v>
      </c>
      <c r="D25" s="73">
        <v>0</v>
      </c>
      <c r="E25" s="141">
        <f t="shared" si="0"/>
        <v>0</v>
      </c>
      <c r="F25" s="141">
        <f t="shared" si="1"/>
        <v>0</v>
      </c>
    </row>
    <row r="26" spans="1:6" ht="14.25">
      <c r="A26" s="78">
        <v>0</v>
      </c>
      <c r="B26" s="78">
        <v>0</v>
      </c>
      <c r="C26" s="78">
        <v>0</v>
      </c>
      <c r="D26" s="78">
        <v>0</v>
      </c>
      <c r="E26" s="141">
        <f t="shared" si="0"/>
        <v>0</v>
      </c>
      <c r="F26" s="141">
        <f t="shared" si="1"/>
        <v>0</v>
      </c>
    </row>
    <row r="27" spans="1:6" ht="15" thickBot="1">
      <c r="A27" s="77">
        <v>350</v>
      </c>
      <c r="B27" s="77">
        <v>350</v>
      </c>
      <c r="C27" s="77">
        <v>0</v>
      </c>
      <c r="D27" s="77">
        <v>0</v>
      </c>
      <c r="E27" s="141">
        <f t="shared" si="0"/>
        <v>350</v>
      </c>
      <c r="F27" s="141">
        <f t="shared" si="1"/>
        <v>0</v>
      </c>
    </row>
    <row r="28" spans="1:6" ht="15.75" thickBot="1">
      <c r="A28" s="75">
        <v>15</v>
      </c>
      <c r="B28" s="75">
        <v>13</v>
      </c>
      <c r="C28" s="75">
        <v>1</v>
      </c>
      <c r="D28" s="75">
        <v>1</v>
      </c>
      <c r="E28" s="141">
        <f t="shared" si="0"/>
        <v>15</v>
      </c>
      <c r="F28" s="141">
        <f t="shared" si="1"/>
        <v>0</v>
      </c>
    </row>
    <row r="29" spans="1:6" ht="15.75" thickBot="1">
      <c r="A29" s="75">
        <v>47</v>
      </c>
      <c r="B29" s="75">
        <v>37</v>
      </c>
      <c r="C29" s="75">
        <v>5</v>
      </c>
      <c r="D29" s="75">
        <v>5</v>
      </c>
      <c r="E29" s="141">
        <f t="shared" si="0"/>
        <v>47</v>
      </c>
      <c r="F29" s="141">
        <f t="shared" si="1"/>
        <v>0</v>
      </c>
    </row>
    <row r="30" spans="1:6" ht="15.75" thickBot="1">
      <c r="A30" s="75">
        <v>15</v>
      </c>
      <c r="B30" s="75">
        <v>13</v>
      </c>
      <c r="C30" s="75">
        <v>0</v>
      </c>
      <c r="D30" s="75">
        <v>2</v>
      </c>
      <c r="E30" s="141">
        <f t="shared" si="0"/>
        <v>15</v>
      </c>
      <c r="F30" s="141">
        <f t="shared" si="1"/>
        <v>0</v>
      </c>
    </row>
    <row r="31" spans="1:6" ht="15.75" thickBot="1">
      <c r="A31" s="75">
        <v>0</v>
      </c>
      <c r="B31" s="75">
        <v>0</v>
      </c>
      <c r="C31" s="75">
        <v>0</v>
      </c>
      <c r="D31" s="75">
        <v>0</v>
      </c>
      <c r="E31" s="141">
        <f t="shared" si="0"/>
        <v>0</v>
      </c>
      <c r="F31" s="141">
        <f t="shared" si="1"/>
        <v>0</v>
      </c>
    </row>
    <row r="32" spans="1:6" ht="15.75" thickBot="1">
      <c r="A32" s="75">
        <v>0</v>
      </c>
      <c r="B32" s="75">
        <v>0</v>
      </c>
      <c r="C32" s="75">
        <v>0</v>
      </c>
      <c r="D32" s="75">
        <v>0</v>
      </c>
      <c r="E32" s="141">
        <f t="shared" si="0"/>
        <v>0</v>
      </c>
      <c r="F32" s="141">
        <f t="shared" si="1"/>
        <v>0</v>
      </c>
    </row>
    <row r="33" spans="1:6" ht="15.75" thickBot="1">
      <c r="A33" s="75">
        <v>3</v>
      </c>
      <c r="B33" s="75">
        <v>3</v>
      </c>
      <c r="C33" s="75">
        <v>0</v>
      </c>
      <c r="D33" s="75">
        <v>0</v>
      </c>
      <c r="E33" s="141">
        <f t="shared" si="0"/>
        <v>3</v>
      </c>
      <c r="F33" s="141">
        <f t="shared" si="1"/>
        <v>0</v>
      </c>
    </row>
    <row r="34" spans="1:6" ht="15.75" thickBot="1">
      <c r="A34" s="79">
        <v>0</v>
      </c>
      <c r="B34" s="79">
        <v>0</v>
      </c>
      <c r="C34" s="79">
        <v>0</v>
      </c>
      <c r="D34" s="79">
        <v>0</v>
      </c>
      <c r="E34" s="141">
        <f t="shared" si="0"/>
        <v>0</v>
      </c>
      <c r="F34" s="141">
        <f t="shared" si="1"/>
        <v>0</v>
      </c>
    </row>
    <row r="35" spans="1:6" ht="15.75" thickBot="1">
      <c r="A35" s="75">
        <v>0</v>
      </c>
      <c r="B35" s="75">
        <v>0</v>
      </c>
      <c r="C35" s="75">
        <v>0</v>
      </c>
      <c r="D35" s="75">
        <v>0</v>
      </c>
      <c r="E35" s="141">
        <f t="shared" si="0"/>
        <v>0</v>
      </c>
      <c r="F35" s="141">
        <f t="shared" si="1"/>
        <v>0</v>
      </c>
    </row>
    <row r="36" spans="1:6" ht="15.75" thickBot="1">
      <c r="A36" s="75">
        <v>0</v>
      </c>
      <c r="B36" s="75">
        <v>0</v>
      </c>
      <c r="C36" s="75">
        <v>0</v>
      </c>
      <c r="D36" s="75">
        <v>0</v>
      </c>
      <c r="E36" s="141">
        <f t="shared" si="0"/>
        <v>0</v>
      </c>
      <c r="F36" s="141">
        <f t="shared" si="1"/>
        <v>0</v>
      </c>
    </row>
    <row r="37" spans="1:6" ht="15.75" thickBot="1">
      <c r="A37" s="75">
        <v>0</v>
      </c>
      <c r="B37" s="75">
        <v>0</v>
      </c>
      <c r="C37" s="75">
        <v>0</v>
      </c>
      <c r="D37" s="75">
        <v>0</v>
      </c>
      <c r="E37" s="141">
        <f t="shared" si="0"/>
        <v>0</v>
      </c>
      <c r="F37" s="141">
        <f t="shared" si="1"/>
        <v>0</v>
      </c>
    </row>
    <row r="38" spans="1:6" ht="15.75" thickBot="1">
      <c r="A38" s="75">
        <v>0</v>
      </c>
      <c r="B38" s="75">
        <v>0</v>
      </c>
      <c r="C38" s="75">
        <v>0</v>
      </c>
      <c r="D38" s="75">
        <v>0</v>
      </c>
      <c r="E38" s="141">
        <f t="shared" si="0"/>
        <v>0</v>
      </c>
      <c r="F38" s="141">
        <f t="shared" si="1"/>
        <v>0</v>
      </c>
    </row>
    <row r="39" spans="1:6" ht="15.75" thickBot="1">
      <c r="A39" s="75">
        <v>0</v>
      </c>
      <c r="B39" s="75">
        <v>0</v>
      </c>
      <c r="C39" s="75">
        <v>0</v>
      </c>
      <c r="D39" s="75">
        <v>0</v>
      </c>
      <c r="E39" s="141">
        <f t="shared" si="0"/>
        <v>0</v>
      </c>
      <c r="F39" s="141">
        <f t="shared" si="1"/>
        <v>0</v>
      </c>
    </row>
    <row r="40" spans="1:6" ht="15.75" thickBot="1">
      <c r="A40" s="75">
        <v>0</v>
      </c>
      <c r="B40" s="75">
        <v>0</v>
      </c>
      <c r="C40" s="75">
        <v>0</v>
      </c>
      <c r="D40" s="75">
        <v>0</v>
      </c>
      <c r="E40" s="141">
        <f t="shared" si="0"/>
        <v>0</v>
      </c>
      <c r="F40" s="141">
        <f t="shared" si="1"/>
        <v>0</v>
      </c>
    </row>
    <row r="41" spans="1:6" ht="15.75" thickBot="1">
      <c r="A41" s="75">
        <v>270</v>
      </c>
      <c r="B41" s="75">
        <v>251</v>
      </c>
      <c r="C41" s="75">
        <v>14</v>
      </c>
      <c r="D41" s="75">
        <v>5</v>
      </c>
      <c r="E41" s="141">
        <f t="shared" si="0"/>
        <v>270</v>
      </c>
      <c r="F41" s="141">
        <f t="shared" si="1"/>
        <v>0</v>
      </c>
    </row>
    <row r="42" spans="1:6" ht="15.75" thickBot="1">
      <c r="A42" s="75">
        <v>75</v>
      </c>
      <c r="B42" s="75">
        <v>75</v>
      </c>
      <c r="C42" s="75">
        <v>0</v>
      </c>
      <c r="D42" s="75">
        <v>0</v>
      </c>
      <c r="E42" s="141">
        <f t="shared" si="0"/>
        <v>75</v>
      </c>
      <c r="F42" s="141">
        <f t="shared" si="1"/>
        <v>0</v>
      </c>
    </row>
    <row r="43" spans="1:6" ht="15.75" thickBot="1">
      <c r="A43" s="75">
        <v>0</v>
      </c>
      <c r="B43" s="75">
        <v>0</v>
      </c>
      <c r="C43" s="75">
        <v>0</v>
      </c>
      <c r="D43" s="75">
        <v>0</v>
      </c>
      <c r="E43" s="141">
        <f t="shared" si="0"/>
        <v>0</v>
      </c>
      <c r="F43" s="141">
        <f t="shared" si="1"/>
        <v>0</v>
      </c>
    </row>
    <row r="44" spans="1:6" ht="15.75" thickBot="1">
      <c r="A44" s="71">
        <v>3</v>
      </c>
      <c r="B44" s="71">
        <v>3</v>
      </c>
      <c r="C44" s="71">
        <v>0</v>
      </c>
      <c r="D44" s="71">
        <v>0</v>
      </c>
      <c r="E44" s="141">
        <f t="shared" si="0"/>
        <v>3</v>
      </c>
      <c r="F44" s="141">
        <f t="shared" si="1"/>
        <v>0</v>
      </c>
    </row>
    <row r="45" spans="1:6" ht="15.75" thickBot="1">
      <c r="A45" s="75">
        <v>17184</v>
      </c>
      <c r="B45" s="75">
        <v>17184</v>
      </c>
      <c r="C45" s="75">
        <v>0</v>
      </c>
      <c r="D45" s="75">
        <v>0</v>
      </c>
      <c r="E45" s="141">
        <f t="shared" si="0"/>
        <v>17184</v>
      </c>
      <c r="F45" s="141">
        <f t="shared" si="1"/>
        <v>0</v>
      </c>
    </row>
    <row r="46" spans="1:6" ht="15.75" thickBot="1">
      <c r="A46" s="79">
        <v>86</v>
      </c>
      <c r="B46" s="79">
        <v>86</v>
      </c>
      <c r="C46" s="79">
        <v>0</v>
      </c>
      <c r="D46" s="79">
        <v>0</v>
      </c>
      <c r="E46" s="141">
        <f t="shared" si="0"/>
        <v>86</v>
      </c>
      <c r="F46" s="141">
        <f t="shared" si="1"/>
        <v>0</v>
      </c>
    </row>
    <row r="47" spans="1:6" ht="15.75" thickBot="1">
      <c r="A47" s="80">
        <v>0</v>
      </c>
      <c r="B47" s="80">
        <v>0</v>
      </c>
      <c r="C47" s="80">
        <v>0</v>
      </c>
      <c r="D47" s="80">
        <v>0</v>
      </c>
      <c r="E47" s="141">
        <f t="shared" si="0"/>
        <v>0</v>
      </c>
      <c r="F47" s="141">
        <f t="shared" si="1"/>
        <v>0</v>
      </c>
    </row>
    <row r="48" spans="1:6" ht="16.5" thickBot="1" thickTop="1">
      <c r="A48" s="71">
        <f>SUM(A4,A8,A13:A19,A23,A28:A47)</f>
        <v>22278</v>
      </c>
      <c r="B48" s="71">
        <f>SUM(B4,B8,B13:B19,B23,B28:B47)</f>
        <v>20166</v>
      </c>
      <c r="C48" s="71">
        <f>SUM(C4,C8,C13:C19,C23,C28:C47)</f>
        <v>222</v>
      </c>
      <c r="D48" s="71">
        <f>SUM(D4,D8,D13:D19,D23,D28:D47)</f>
        <v>1890</v>
      </c>
      <c r="E48" s="141">
        <f t="shared" si="0"/>
        <v>22278</v>
      </c>
      <c r="F48" s="141">
        <f t="shared" si="1"/>
        <v>0</v>
      </c>
    </row>
    <row r="49" spans="1:4" ht="15">
      <c r="A49" s="2"/>
      <c r="B49" s="2"/>
      <c r="C49" s="2"/>
      <c r="D49" s="2"/>
    </row>
    <row r="50" spans="1:4" ht="15.75" thickBot="1">
      <c r="A50" s="2"/>
      <c r="B50" s="2"/>
      <c r="C50" s="2"/>
      <c r="D50" s="2"/>
    </row>
    <row r="51" spans="1:4" ht="45.75" thickBot="1">
      <c r="A51" s="70" t="s">
        <v>77</v>
      </c>
      <c r="B51" s="70" t="s">
        <v>77</v>
      </c>
      <c r="C51" s="70" t="s">
        <v>77</v>
      </c>
      <c r="D51" s="70" t="s">
        <v>77</v>
      </c>
    </row>
    <row r="52" spans="1:6" ht="15.75" thickBot="1">
      <c r="A52" s="75">
        <v>0</v>
      </c>
      <c r="B52" s="75">
        <v>0</v>
      </c>
      <c r="C52" s="75">
        <v>0</v>
      </c>
      <c r="D52" s="75">
        <v>0</v>
      </c>
      <c r="E52" s="141">
        <f>D52+C52+B52</f>
        <v>0</v>
      </c>
      <c r="F52" s="141">
        <f>E52-A52</f>
        <v>0</v>
      </c>
    </row>
    <row r="53" spans="1:6" ht="15.75" thickBot="1">
      <c r="A53" s="75">
        <v>260</v>
      </c>
      <c r="B53" s="75">
        <v>260</v>
      </c>
      <c r="C53" s="75"/>
      <c r="D53" s="75">
        <v>0</v>
      </c>
      <c r="E53" s="141">
        <f aca="true" t="shared" si="2" ref="E53:E67">D53+C53+B53</f>
        <v>260</v>
      </c>
      <c r="F53" s="141">
        <f aca="true" t="shared" si="3" ref="F53:F67">E53-A53</f>
        <v>0</v>
      </c>
    </row>
    <row r="54" spans="1:6" ht="15.75" thickBot="1">
      <c r="A54" s="75">
        <v>0</v>
      </c>
      <c r="B54" s="75">
        <v>0</v>
      </c>
      <c r="C54" s="75">
        <v>0</v>
      </c>
      <c r="D54" s="75">
        <v>0</v>
      </c>
      <c r="E54" s="141">
        <f t="shared" si="2"/>
        <v>0</v>
      </c>
      <c r="F54" s="141">
        <f t="shared" si="3"/>
        <v>0</v>
      </c>
    </row>
    <row r="55" spans="1:6" ht="15.75" thickBot="1">
      <c r="A55" s="75">
        <v>1892</v>
      </c>
      <c r="B55" s="75">
        <v>290</v>
      </c>
      <c r="C55" s="75">
        <v>102</v>
      </c>
      <c r="D55" s="75">
        <v>1500</v>
      </c>
      <c r="E55" s="141">
        <f t="shared" si="2"/>
        <v>1892</v>
      </c>
      <c r="F55" s="141">
        <f t="shared" si="3"/>
        <v>0</v>
      </c>
    </row>
    <row r="56" spans="1:6" ht="15.75" thickBot="1">
      <c r="A56" s="75">
        <v>0</v>
      </c>
      <c r="B56" s="75">
        <v>0</v>
      </c>
      <c r="C56" s="75">
        <v>0</v>
      </c>
      <c r="D56" s="75">
        <v>0</v>
      </c>
      <c r="E56" s="141">
        <f t="shared" si="2"/>
        <v>0</v>
      </c>
      <c r="F56" s="141">
        <f t="shared" si="3"/>
        <v>0</v>
      </c>
    </row>
    <row r="57" spans="1:6" ht="15.75" thickBot="1">
      <c r="A57" s="75">
        <v>0</v>
      </c>
      <c r="B57" s="75">
        <v>0</v>
      </c>
      <c r="C57" s="75">
        <v>0</v>
      </c>
      <c r="D57" s="75">
        <v>0</v>
      </c>
      <c r="E57" s="141">
        <f t="shared" si="2"/>
        <v>0</v>
      </c>
      <c r="F57" s="141">
        <f t="shared" si="3"/>
        <v>0</v>
      </c>
    </row>
    <row r="58" spans="1:6" ht="15.75" thickBot="1">
      <c r="A58" s="71">
        <v>0</v>
      </c>
      <c r="B58" s="71">
        <v>0</v>
      </c>
      <c r="C58" s="71">
        <v>0</v>
      </c>
      <c r="D58" s="71">
        <v>0</v>
      </c>
      <c r="E58" s="141">
        <f t="shared" si="2"/>
        <v>0</v>
      </c>
      <c r="F58" s="141">
        <f t="shared" si="3"/>
        <v>0</v>
      </c>
    </row>
    <row r="59" spans="1:6" ht="15.75" thickBot="1">
      <c r="A59" s="75">
        <v>0</v>
      </c>
      <c r="B59" s="75">
        <v>0</v>
      </c>
      <c r="C59" s="75">
        <v>0</v>
      </c>
      <c r="D59" s="75">
        <v>0</v>
      </c>
      <c r="E59" s="141">
        <f t="shared" si="2"/>
        <v>0</v>
      </c>
      <c r="F59" s="141">
        <f t="shared" si="3"/>
        <v>0</v>
      </c>
    </row>
    <row r="60" spans="1:6" ht="15.75" thickBot="1">
      <c r="A60" s="75">
        <v>31</v>
      </c>
      <c r="B60" s="75">
        <v>29</v>
      </c>
      <c r="C60" s="75">
        <v>0</v>
      </c>
      <c r="D60" s="75">
        <v>2</v>
      </c>
      <c r="E60" s="141">
        <f t="shared" si="2"/>
        <v>31</v>
      </c>
      <c r="F60" s="141">
        <f t="shared" si="3"/>
        <v>0</v>
      </c>
    </row>
    <row r="61" spans="1:6" ht="15.75" thickBot="1">
      <c r="A61" s="75">
        <v>3</v>
      </c>
      <c r="B61" s="75">
        <v>3</v>
      </c>
      <c r="C61" s="75">
        <v>0</v>
      </c>
      <c r="D61" s="75">
        <v>0</v>
      </c>
      <c r="E61" s="141">
        <f t="shared" si="2"/>
        <v>3</v>
      </c>
      <c r="F61" s="141">
        <f t="shared" si="3"/>
        <v>0</v>
      </c>
    </row>
    <row r="62" spans="1:6" ht="15.75" thickBot="1">
      <c r="A62" s="81">
        <v>32</v>
      </c>
      <c r="B62" s="81">
        <v>32</v>
      </c>
      <c r="C62" s="81">
        <v>0</v>
      </c>
      <c r="D62" s="81">
        <v>0</v>
      </c>
      <c r="E62" s="141">
        <f t="shared" si="2"/>
        <v>32</v>
      </c>
      <c r="F62" s="141">
        <f t="shared" si="3"/>
        <v>0</v>
      </c>
    </row>
    <row r="63" spans="1:6" ht="15.75" thickBot="1">
      <c r="A63" s="93">
        <f>SUM(A64:A66)</f>
        <v>17270</v>
      </c>
      <c r="B63" s="93">
        <f>SUM(B64:B66)</f>
        <v>17270</v>
      </c>
      <c r="C63" s="93">
        <f>SUM(C64:C66)</f>
        <v>0</v>
      </c>
      <c r="D63" s="93">
        <f>SUM(D64:D66)</f>
        <v>0</v>
      </c>
      <c r="E63" s="141">
        <f t="shared" si="2"/>
        <v>17270</v>
      </c>
      <c r="F63" s="141">
        <f t="shared" si="3"/>
        <v>0</v>
      </c>
    </row>
    <row r="64" spans="1:6" ht="15.75" thickBot="1">
      <c r="A64" s="128">
        <v>0</v>
      </c>
      <c r="B64" s="128">
        <v>0</v>
      </c>
      <c r="C64" s="128">
        <v>0</v>
      </c>
      <c r="D64" s="128">
        <v>0</v>
      </c>
      <c r="E64" s="141">
        <f t="shared" si="2"/>
        <v>0</v>
      </c>
      <c r="F64" s="141">
        <f t="shared" si="3"/>
        <v>0</v>
      </c>
    </row>
    <row r="65" spans="1:6" ht="15.75" thickBot="1">
      <c r="A65" s="81">
        <v>17184</v>
      </c>
      <c r="B65" s="81">
        <v>17184</v>
      </c>
      <c r="C65" s="81">
        <v>0</v>
      </c>
      <c r="D65" s="81">
        <v>0</v>
      </c>
      <c r="E65" s="141">
        <f t="shared" si="2"/>
        <v>17184</v>
      </c>
      <c r="F65" s="141">
        <f t="shared" si="3"/>
        <v>0</v>
      </c>
    </row>
    <row r="66" spans="1:6" ht="15.75" thickBot="1">
      <c r="A66" s="97">
        <v>86</v>
      </c>
      <c r="B66" s="97">
        <v>86</v>
      </c>
      <c r="C66" s="97">
        <v>0</v>
      </c>
      <c r="D66" s="97">
        <v>0</v>
      </c>
      <c r="E66" s="141">
        <f t="shared" si="2"/>
        <v>86</v>
      </c>
      <c r="F66" s="141">
        <f t="shared" si="3"/>
        <v>0</v>
      </c>
    </row>
    <row r="67" spans="1:6" ht="16.5" thickBot="1" thickTop="1">
      <c r="A67" s="123">
        <f>SUM(A52:A63)</f>
        <v>19488</v>
      </c>
      <c r="B67" s="123">
        <f>SUM(B52:B63)</f>
        <v>17884</v>
      </c>
      <c r="C67" s="123">
        <f>SUM(C52:C63)</f>
        <v>102</v>
      </c>
      <c r="D67" s="123">
        <f>SUM(D52:D63)</f>
        <v>1502</v>
      </c>
      <c r="E67" s="141">
        <f t="shared" si="2"/>
        <v>19488</v>
      </c>
      <c r="F67" s="141">
        <f t="shared" si="3"/>
        <v>0</v>
      </c>
    </row>
    <row r="68" spans="1:4" ht="15">
      <c r="A68" s="2"/>
      <c r="B68" s="2"/>
      <c r="C68" s="2"/>
      <c r="D68" s="2"/>
    </row>
    <row r="69" ht="15" thickBot="1"/>
    <row r="70" spans="1:4" ht="45.75" thickBot="1">
      <c r="A70" s="88" t="s">
        <v>77</v>
      </c>
      <c r="B70" s="88" t="s">
        <v>77</v>
      </c>
      <c r="C70" s="88" t="s">
        <v>77</v>
      </c>
      <c r="D70" s="88" t="s">
        <v>77</v>
      </c>
    </row>
    <row r="71" spans="1:6" ht="14.25">
      <c r="A71" s="82">
        <f>SUM(A67)</f>
        <v>19488</v>
      </c>
      <c r="B71" s="82">
        <f>SUM(B67)</f>
        <v>17884</v>
      </c>
      <c r="C71" s="82">
        <f>SUM(C67)</f>
        <v>102</v>
      </c>
      <c r="D71" s="82">
        <f>SUM(D67)</f>
        <v>1502</v>
      </c>
      <c r="E71" s="141">
        <f>D71+C71+B71</f>
        <v>19488</v>
      </c>
      <c r="F71" s="141">
        <f>E71-A71</f>
        <v>0</v>
      </c>
    </row>
    <row r="72" spans="1:6" ht="14.25">
      <c r="A72" s="132">
        <f>'rozpočet DČ 2018'!$E$71</f>
        <v>0</v>
      </c>
      <c r="B72" s="132">
        <f>'rozpočet DČ 2018'!$E$71</f>
        <v>0</v>
      </c>
      <c r="C72" s="132">
        <f>'rozpočet DČ 2018'!$E$71</f>
        <v>0</v>
      </c>
      <c r="D72" s="132">
        <f>'rozpočet DČ 2018'!$E$71</f>
        <v>0</v>
      </c>
      <c r="E72" s="141">
        <f>D72+C72+B72</f>
        <v>0</v>
      </c>
      <c r="F72" s="141">
        <f>E72-A72</f>
        <v>0</v>
      </c>
    </row>
    <row r="73" spans="1:6" ht="14.25">
      <c r="A73" s="138">
        <f>SUM(A48)</f>
        <v>22278</v>
      </c>
      <c r="B73" s="138">
        <f>SUM(B48)</f>
        <v>20166</v>
      </c>
      <c r="C73" s="138">
        <f>SUM(C48)</f>
        <v>222</v>
      </c>
      <c r="D73" s="138">
        <f>SUM(D48)</f>
        <v>1890</v>
      </c>
      <c r="E73" s="141">
        <f>D73+C73+B73</f>
        <v>22278</v>
      </c>
      <c r="F73" s="141">
        <f>E73-A73</f>
        <v>0</v>
      </c>
    </row>
    <row r="74" spans="1:6" ht="15" thickBot="1">
      <c r="A74" s="135">
        <f>'rozpočet DČ 2018'!$E$72</f>
        <v>0</v>
      </c>
      <c r="B74" s="135">
        <f>'rozpočet DČ 2018'!$E$72</f>
        <v>0</v>
      </c>
      <c r="C74" s="135">
        <f>'rozpočet DČ 2018'!$E$72</f>
        <v>0</v>
      </c>
      <c r="D74" s="135">
        <f>'rozpočet DČ 2018'!$E$72</f>
        <v>0</v>
      </c>
      <c r="E74" s="141">
        <f>D74+C74+B74</f>
        <v>0</v>
      </c>
      <c r="F74" s="141">
        <f>E74-A74</f>
        <v>0</v>
      </c>
    </row>
    <row r="75" spans="1:6" ht="15" thickBot="1">
      <c r="A75" s="84">
        <f>SUM(A73-A71)</f>
        <v>2790</v>
      </c>
      <c r="B75" s="84">
        <f>SUM(B73-B71)</f>
        <v>2282</v>
      </c>
      <c r="C75" s="84">
        <f>SUM(C73-C71)</f>
        <v>120</v>
      </c>
      <c r="D75" s="84">
        <f>SUM(D73-D71)</f>
        <v>388</v>
      </c>
      <c r="E75" s="141">
        <f>D75+C75+B75</f>
        <v>2790</v>
      </c>
      <c r="F75" s="141">
        <f>E75-A75</f>
        <v>0</v>
      </c>
    </row>
    <row r="76" spans="1:4" ht="14.25">
      <c r="A76" s="48"/>
      <c r="B76" s="48"/>
      <c r="C76" s="48"/>
      <c r="D76" s="48"/>
    </row>
    <row r="77" spans="1:4" ht="14.25">
      <c r="A77" s="48"/>
      <c r="B77" s="48"/>
      <c r="C77" s="48"/>
      <c r="D77" s="48"/>
    </row>
    <row r="78" spans="1:4" ht="12.75">
      <c r="A78"/>
      <c r="B78"/>
      <c r="C78"/>
      <c r="D78"/>
    </row>
    <row r="79" spans="1:4" ht="14.25">
      <c r="A79" s="48"/>
      <c r="B79" s="48"/>
      <c r="C79" s="48"/>
      <c r="D79" s="48"/>
    </row>
    <row r="80" spans="1:4" ht="14.25">
      <c r="A80" s="48"/>
      <c r="B80" s="48"/>
      <c r="C80" s="48"/>
      <c r="D80" s="48"/>
    </row>
    <row r="81" spans="1:4" ht="14.25">
      <c r="A81" s="48"/>
      <c r="B81" s="48"/>
      <c r="C81" s="48"/>
      <c r="D81" s="48"/>
    </row>
  </sheetData>
  <sheetProtection/>
  <protectedRanges>
    <protectedRange sqref="A52:A63" name="Oblast8_1_1"/>
    <protectedRange sqref="A9:A18" name="Oblast4_1_1"/>
    <protectedRange sqref="A20:A22" name="Oblast3_1_1"/>
    <protectedRange sqref="A9:A18" name="Oblast2_1_1"/>
    <protectedRange sqref="A5:A7" name="Oblast1_1_1"/>
    <protectedRange sqref="A20:A22" name="Oblast6_1_1"/>
    <protectedRange sqref="A24:A47" name="Oblast7_1_1"/>
    <protectedRange sqref="A64:A66" name="Oblast8_2_1_1"/>
    <protectedRange sqref="A82:A84" name="Oblast9_1_1_1"/>
    <protectedRange sqref="B52:B63" name="Oblast8_1_5"/>
    <protectedRange sqref="B9:B18" name="Oblast4_1_5"/>
    <protectedRange sqref="B20:B22" name="Oblast3_1_5"/>
    <protectedRange sqref="B9:B18" name="Oblast2_1_5"/>
    <protectedRange sqref="B5:B7" name="Oblast1_1_5"/>
    <protectedRange sqref="B20:B22" name="Oblast6_1_5"/>
    <protectedRange sqref="B24:B47" name="Oblast7_1_5"/>
    <protectedRange sqref="B64:B66" name="Oblast8_2_1_5"/>
    <protectedRange sqref="B82:B84" name="Oblast9_1_1_5"/>
    <protectedRange sqref="C52:C63" name="Oblast8_1_6"/>
    <protectedRange sqref="C9:C18" name="Oblast4_1_6"/>
    <protectedRange sqref="C20:C22" name="Oblast3_1_6"/>
    <protectedRange sqref="C9:C18" name="Oblast2_1_6"/>
    <protectedRange sqref="C5:C7" name="Oblast1_1_6"/>
    <protectedRange sqref="C20:C22" name="Oblast6_1_6"/>
    <protectedRange sqref="C24:C47" name="Oblast7_1_6"/>
    <protectedRange sqref="C64:C66" name="Oblast8_2_1_6"/>
    <protectedRange sqref="C82:C84" name="Oblast9_1_1_6"/>
    <protectedRange sqref="D52:D63" name="Oblast8_1_7"/>
    <protectedRange sqref="D9:D18" name="Oblast4_1_7"/>
    <protectedRange sqref="D20:D22" name="Oblast3_1_7"/>
    <protectedRange sqref="D9:D18" name="Oblast2_1_7"/>
    <protectedRange sqref="D5:D7" name="Oblast1_1_7"/>
    <protectedRange sqref="D20:D22" name="Oblast6_1_7"/>
    <protectedRange sqref="D24:D47" name="Oblast7_1_7"/>
    <protectedRange sqref="D64:D66" name="Oblast8_2_1_7"/>
    <protectedRange sqref="D82:D84" name="Oblast9_1_1_7"/>
  </protectedRange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0.625" style="143" customWidth="1"/>
    <col min="2" max="3" width="11.625" style="143" customWidth="1"/>
    <col min="4" max="4" width="14.375" style="143" customWidth="1"/>
    <col min="5" max="7" width="16.625" style="143" customWidth="1"/>
    <col min="8" max="8" width="15.625" style="143" customWidth="1"/>
    <col min="9" max="9" width="17.75390625" style="143" customWidth="1"/>
    <col min="10" max="16384" width="9.125" style="143" customWidth="1"/>
  </cols>
  <sheetData>
    <row r="1" ht="18" customHeight="1">
      <c r="A1" s="142" t="s">
        <v>109</v>
      </c>
    </row>
    <row r="2" ht="18" customHeight="1"/>
    <row r="3" spans="1:3" ht="18" customHeight="1">
      <c r="A3" s="144" t="s">
        <v>110</v>
      </c>
      <c r="B3" s="144"/>
      <c r="C3" s="144"/>
    </row>
    <row r="4" spans="1:9" ht="18" customHeight="1" thickBot="1">
      <c r="A4" s="144"/>
      <c r="B4" s="144"/>
      <c r="C4" s="144"/>
      <c r="I4" s="145" t="s">
        <v>111</v>
      </c>
    </row>
    <row r="5" spans="1:9" ht="18" customHeight="1">
      <c r="A5" s="146"/>
      <c r="B5" s="147"/>
      <c r="C5" s="148"/>
      <c r="D5" s="234" t="s">
        <v>112</v>
      </c>
      <c r="E5" s="234"/>
      <c r="F5" s="234"/>
      <c r="G5" s="235" t="s">
        <v>113</v>
      </c>
      <c r="H5" s="236"/>
      <c r="I5" s="149" t="s">
        <v>114</v>
      </c>
    </row>
    <row r="6" spans="1:9" ht="18" customHeight="1" thickBot="1">
      <c r="A6" s="150" t="s">
        <v>115</v>
      </c>
      <c r="B6" s="151" t="s">
        <v>116</v>
      </c>
      <c r="C6" s="152" t="s">
        <v>117</v>
      </c>
      <c r="D6" s="153" t="s">
        <v>118</v>
      </c>
      <c r="E6" s="154" t="s">
        <v>119</v>
      </c>
      <c r="F6" s="155" t="s">
        <v>120</v>
      </c>
      <c r="G6" s="153" t="s">
        <v>121</v>
      </c>
      <c r="H6" s="156" t="s">
        <v>122</v>
      </c>
      <c r="I6" s="157" t="s">
        <v>123</v>
      </c>
    </row>
    <row r="7" spans="1:9" ht="18" customHeight="1">
      <c r="A7" s="158"/>
      <c r="B7" s="159"/>
      <c r="C7" s="160"/>
      <c r="D7" s="161"/>
      <c r="E7" s="162"/>
      <c r="F7" s="163"/>
      <c r="G7" s="164"/>
      <c r="H7" s="165"/>
      <c r="I7" s="165">
        <f aca="true" t="shared" si="0" ref="I7:I13">D7+E7+F7+G7+H7</f>
        <v>0</v>
      </c>
    </row>
    <row r="8" spans="1:9" ht="18" customHeight="1">
      <c r="A8" s="158"/>
      <c r="B8" s="159"/>
      <c r="C8" s="160"/>
      <c r="D8" s="161"/>
      <c r="E8" s="162"/>
      <c r="F8" s="163"/>
      <c r="G8" s="164"/>
      <c r="H8" s="165"/>
      <c r="I8" s="165">
        <f t="shared" si="0"/>
        <v>0</v>
      </c>
    </row>
    <row r="9" spans="1:9" ht="18" customHeight="1">
      <c r="A9" s="158"/>
      <c r="B9" s="159"/>
      <c r="C9" s="160"/>
      <c r="D9" s="161"/>
      <c r="E9" s="162"/>
      <c r="F9" s="163"/>
      <c r="G9" s="164"/>
      <c r="H9" s="165"/>
      <c r="I9" s="165">
        <f t="shared" si="0"/>
        <v>0</v>
      </c>
    </row>
    <row r="10" spans="1:9" ht="18" customHeight="1">
      <c r="A10" s="158"/>
      <c r="B10" s="159"/>
      <c r="C10" s="160"/>
      <c r="D10" s="161"/>
      <c r="E10" s="162"/>
      <c r="F10" s="163"/>
      <c r="G10" s="164"/>
      <c r="H10" s="165"/>
      <c r="I10" s="165">
        <f t="shared" si="0"/>
        <v>0</v>
      </c>
    </row>
    <row r="11" spans="1:9" ht="18" customHeight="1">
      <c r="A11" s="158"/>
      <c r="B11" s="159"/>
      <c r="C11" s="160"/>
      <c r="D11" s="161"/>
      <c r="E11" s="162"/>
      <c r="F11" s="163"/>
      <c r="G11" s="164"/>
      <c r="H11" s="165"/>
      <c r="I11" s="165">
        <f t="shared" si="0"/>
        <v>0</v>
      </c>
    </row>
    <row r="12" spans="1:9" ht="18" customHeight="1">
      <c r="A12" s="158"/>
      <c r="B12" s="159"/>
      <c r="C12" s="160"/>
      <c r="D12" s="161"/>
      <c r="E12" s="162"/>
      <c r="F12" s="163"/>
      <c r="G12" s="164"/>
      <c r="H12" s="165"/>
      <c r="I12" s="165">
        <f t="shared" si="0"/>
        <v>0</v>
      </c>
    </row>
    <row r="13" spans="1:9" ht="18" customHeight="1" thickBot="1">
      <c r="A13" s="166"/>
      <c r="B13" s="167"/>
      <c r="C13" s="168"/>
      <c r="D13" s="169"/>
      <c r="E13" s="170"/>
      <c r="F13" s="171"/>
      <c r="G13" s="172"/>
      <c r="H13" s="173"/>
      <c r="I13" s="173">
        <f t="shared" si="0"/>
        <v>0</v>
      </c>
    </row>
    <row r="14" spans="1:9" ht="18" customHeight="1" thickBot="1">
      <c r="A14" s="150" t="s">
        <v>124</v>
      </c>
      <c r="B14" s="174"/>
      <c r="C14" s="175"/>
      <c r="D14" s="176">
        <f aca="true" t="shared" si="1" ref="D14:I14">SUM(D7:D13)</f>
        <v>0</v>
      </c>
      <c r="E14" s="177">
        <f t="shared" si="1"/>
        <v>0</v>
      </c>
      <c r="F14" s="178">
        <f t="shared" si="1"/>
        <v>0</v>
      </c>
      <c r="G14" s="179">
        <f t="shared" si="1"/>
        <v>0</v>
      </c>
      <c r="H14" s="180">
        <f t="shared" si="1"/>
        <v>0</v>
      </c>
      <c r="I14" s="180">
        <f t="shared" si="1"/>
        <v>0</v>
      </c>
    </row>
    <row r="15" ht="18" customHeight="1"/>
    <row r="16" ht="18" customHeight="1">
      <c r="A16" s="144" t="s">
        <v>125</v>
      </c>
    </row>
    <row r="17" ht="18" customHeight="1">
      <c r="A17" s="144"/>
    </row>
    <row r="18" spans="1:5" ht="18" customHeight="1" thickBot="1">
      <c r="A18" s="144"/>
      <c r="E18" s="145" t="s">
        <v>111</v>
      </c>
    </row>
    <row r="19" spans="1:5" ht="18" customHeight="1" thickBot="1">
      <c r="A19" s="181" t="s">
        <v>115</v>
      </c>
      <c r="B19" s="182" t="s">
        <v>126</v>
      </c>
      <c r="C19" s="183" t="s">
        <v>127</v>
      </c>
      <c r="D19" s="184" t="s">
        <v>128</v>
      </c>
      <c r="E19" s="185" t="s">
        <v>129</v>
      </c>
    </row>
    <row r="20" spans="1:5" ht="18" customHeight="1">
      <c r="A20" s="186"/>
      <c r="B20" s="187"/>
      <c r="C20" s="188"/>
      <c r="D20" s="189"/>
      <c r="E20" s="190"/>
    </row>
    <row r="21" spans="1:5" ht="18" customHeight="1">
      <c r="A21" s="191"/>
      <c r="B21" s="192"/>
      <c r="C21" s="193"/>
      <c r="D21" s="194"/>
      <c r="E21" s="195"/>
    </row>
    <row r="22" spans="1:5" ht="18" customHeight="1">
      <c r="A22" s="191"/>
      <c r="B22" s="192"/>
      <c r="C22" s="193"/>
      <c r="D22" s="194"/>
      <c r="E22" s="195"/>
    </row>
    <row r="23" spans="1:5" ht="18" customHeight="1">
      <c r="A23" s="191"/>
      <c r="B23" s="192"/>
      <c r="C23" s="193"/>
      <c r="D23" s="194"/>
      <c r="E23" s="195"/>
    </row>
    <row r="24" spans="1:5" ht="18" customHeight="1">
      <c r="A24" s="191"/>
      <c r="B24" s="192"/>
      <c r="C24" s="193"/>
      <c r="D24" s="194"/>
      <c r="E24" s="195"/>
    </row>
    <row r="25" spans="1:5" ht="18" customHeight="1">
      <c r="A25" s="191"/>
      <c r="B25" s="192"/>
      <c r="C25" s="193"/>
      <c r="D25" s="194"/>
      <c r="E25" s="195"/>
    </row>
    <row r="26" spans="1:5" ht="18" customHeight="1" thickBot="1">
      <c r="A26" s="196"/>
      <c r="B26" s="197"/>
      <c r="C26" s="198"/>
      <c r="D26" s="199"/>
      <c r="E26" s="200"/>
    </row>
    <row r="27" spans="1:5" ht="18" customHeight="1" thickBot="1">
      <c r="A27" s="201" t="s">
        <v>130</v>
      </c>
      <c r="B27" s="202"/>
      <c r="C27" s="203"/>
      <c r="D27" s="204"/>
      <c r="E27" s="205">
        <f>SUM(E20:E26)</f>
        <v>0</v>
      </c>
    </row>
    <row r="28" ht="18" customHeight="1">
      <c r="A28" s="144"/>
    </row>
    <row r="29" ht="18" customHeight="1"/>
    <row r="30" ht="18" customHeight="1"/>
    <row r="31" spans="1:2" ht="18" customHeight="1">
      <c r="A31" s="143" t="s">
        <v>131</v>
      </c>
      <c r="B31" s="143" t="s">
        <v>132</v>
      </c>
    </row>
    <row r="32" ht="18" customHeight="1"/>
    <row r="33" ht="18" customHeight="1"/>
  </sheetData>
  <sheetProtection/>
  <mergeCells count="2">
    <mergeCell ref="D5:F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2017-10-04T14:34:48Z</cp:lastPrinted>
  <dcterms:created xsi:type="dcterms:W3CDTF">1997-01-24T11:07:25Z</dcterms:created>
  <dcterms:modified xsi:type="dcterms:W3CDTF">2017-11-27T14:22:50Z</dcterms:modified>
  <cp:category/>
  <cp:version/>
  <cp:contentType/>
  <cp:contentStatus/>
</cp:coreProperties>
</file>