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'List1'!$A$1:$D$113</definedName>
  </definedNames>
  <calcPr fullCalcOnLoad="1"/>
</workbook>
</file>

<file path=xl/sharedStrings.xml><?xml version="1.0" encoding="utf-8"?>
<sst xmlns="http://schemas.openxmlformats.org/spreadsheetml/2006/main" count="104" uniqueCount="101">
  <si>
    <t>Finanční vypořádání a finanční situace obce</t>
  </si>
  <si>
    <t>Kč</t>
  </si>
  <si>
    <t>1)     Stav účtu 933 - zúčtování příjmů a výdajů z minulých let</t>
  </si>
  <si>
    <t>- zůstatek z minulého roku (účet 217 - účet 218 )</t>
  </si>
  <si>
    <t>a)     Příjmy v rámci finančního vypořádání</t>
  </si>
  <si>
    <t xml:space="preserve">půjčky poskytnuté právnickým osobám - SKI Klub                      </t>
  </si>
  <si>
    <t>Rozdělení zdrojů po finančním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</si>
  <si>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</si>
  <si>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</si>
  <si>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</si>
  <si>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</si>
  <si>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pasivní finanční vypořádání s krajem</t>
  </si>
  <si>
    <t xml:space="preserve"> pasivní finanční vypořádání s obcemi</t>
  </si>
  <si>
    <t xml:space="preserve"> pasivní finanční vypořádání s PO zřízenými obcí </t>
  </si>
  <si>
    <t>sociální fond</t>
  </si>
  <si>
    <t>fond rozvoje bydlení</t>
  </si>
  <si>
    <t xml:space="preserve"> přijaté přechodné výpomoci - Fond rozvoje bydlení</t>
  </si>
  <si>
    <t xml:space="preserve"> přijaté půjčky</t>
  </si>
  <si>
    <t>pozn.</t>
  </si>
  <si>
    <t>b)    Výdaje v rámci finančního vypořádání</t>
  </si>
  <si>
    <t xml:space="preserve">2)     Zdroje na běžném účtu po FV celkem                                                                  </t>
  </si>
  <si>
    <t>5)     Stav poskytnutých nesplacených půjček a PV celkem</t>
  </si>
  <si>
    <t>Text</t>
  </si>
  <si>
    <t>Poznámka</t>
  </si>
  <si>
    <t>4)     Stav přijatých nesplac. úvěrů, PV a půjček celkem</t>
  </si>
  <si>
    <t xml:space="preserve"> aktivní vypořádání s hosp.činností - převod zisku</t>
  </si>
  <si>
    <t xml:space="preserve"> pasivní vypořádání se sociálním fondem-dopl.zákl.přídělu</t>
  </si>
  <si>
    <t xml:space="preserve">poskytnuté přechodné výpomoci      </t>
  </si>
  <si>
    <t>půjčky občanům (FRB)</t>
  </si>
  <si>
    <t>půjčky zaměstnacům (soc.fond)</t>
  </si>
  <si>
    <t xml:space="preserve"> aktivní vypořádáni se soc.fondem (přepl.odvodu zákl.přídělu)</t>
  </si>
  <si>
    <t xml:space="preserve"> aktivní vypořádání s fondem odpisů (skládka TKO)</t>
  </si>
  <si>
    <t>fond pronajatý majetek</t>
  </si>
  <si>
    <t>fond rezerv a rozvoje</t>
  </si>
  <si>
    <t>3)     Stavy finančních fondů obce celkem</t>
  </si>
  <si>
    <t>20)</t>
  </si>
  <si>
    <t>Volné zdroje k rozdělení celkem</t>
  </si>
  <si>
    <t xml:space="preserve"> další příjmy v rámci FV - převod z FRR na ZBÚ</t>
  </si>
  <si>
    <t xml:space="preserve"> vratky dotací do státního rozpočtu - soc.dávky-přísp.na péči</t>
  </si>
  <si>
    <t xml:space="preserve">                                                   - soc.dávky-hm.nouze</t>
  </si>
  <si>
    <t xml:space="preserve"> ostatní výdaje v rámci FV - ze ZBÚ na sdruž.prostř. (popl.,úroky)</t>
  </si>
  <si>
    <t xml:space="preserve">                                      - ze ZBÚ na fond pronaj.majetek</t>
  </si>
  <si>
    <t xml:space="preserve">                                  - převod z HOČ na ZBÚ </t>
  </si>
  <si>
    <t xml:space="preserve">                                      </t>
  </si>
  <si>
    <t xml:space="preserve"> pasivní vypořádání s HC (převod na účet HOČ) -bezpl.výdej</t>
  </si>
  <si>
    <t xml:space="preserve"> přijaté úvěry - zůst.nesplacených úvěrů</t>
  </si>
  <si>
    <t xml:space="preserve"> - zůstatek z předchozích let k 1.1.2009</t>
  </si>
  <si>
    <t>Stav účtu 933 k 31.12.2009</t>
  </si>
  <si>
    <t>Výsledek HOČ k 31.12.2009 (příjem v r. 2010)</t>
  </si>
  <si>
    <t xml:space="preserve"> - rozpočet m.č. Mostiště (dorovnání rozdílu do rozpočtu 2010)</t>
  </si>
  <si>
    <t xml:space="preserve"> - rozpočet m.č. Lhotky (dorovnání rozdílu do rozpočtu 2010)</t>
  </si>
  <si>
    <t xml:space="preserve"> - rozpočet m.č. Hrbov (dorovnání rozdílu do rozpočtu 2010)</t>
  </si>
  <si>
    <t xml:space="preserve"> - rozpočet m.č. Olší (dorovnání rozdílu do rozpočtu 2010)</t>
  </si>
  <si>
    <t>Baliny - odklad platby z r.2009</t>
  </si>
  <si>
    <t>soc.fond</t>
  </si>
  <si>
    <t>z HOČ - zboží převedeno k prodeji</t>
  </si>
  <si>
    <t>pronájem hrob.míst</t>
  </si>
  <si>
    <t xml:space="preserve">                                                   - SPOD</t>
  </si>
  <si>
    <t>ZŠ Oslavická-pronájmy</t>
  </si>
  <si>
    <t>Odbor ŽP: - neprofinancované FP</t>
  </si>
  <si>
    <t xml:space="preserve">               - EKO-KOM, Bioodpady</t>
  </si>
  <si>
    <t>Odbor školství: - odměna EA Vysočina (výzva - zateplení škol)</t>
  </si>
  <si>
    <t xml:space="preserve">                       - odměna EA Vysočina (výzva - ZŠ Lhotky)</t>
  </si>
  <si>
    <t xml:space="preserve">Odbor výstavby: </t>
  </si>
  <si>
    <t xml:space="preserve"> - zřízení věcného břemene SŽDC Praha</t>
  </si>
  <si>
    <t xml:space="preserve"> - rošt na komunikaci u mostu dálnice</t>
  </si>
  <si>
    <t xml:space="preserve"> - dětská hřiště - dokončení ul. Oslavická</t>
  </si>
  <si>
    <t xml:space="preserve"> - Pavex - dokončení pasportu komunikací</t>
  </si>
  <si>
    <t xml:space="preserve"> - PD pro ÚŘ víceúčelový sál Jupiter club</t>
  </si>
  <si>
    <t xml:space="preserve"> - dotace sportov.oddílům 2009 - odměny za sport.výkony</t>
  </si>
  <si>
    <t>Odbor finanční:</t>
  </si>
  <si>
    <t>Převod neprofinancovaných závazků z r. 2009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</si>
  <si>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</si>
  <si>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</si>
  <si>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</si>
  <si>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</si>
  <si>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Celkem převod závazků z r. 2009</t>
  </si>
  <si>
    <t>Požadavky z volných zdrojů na rok 2010</t>
  </si>
  <si>
    <t>Odbor školství: - rekonstrukce ŠJ Oslavická</t>
  </si>
  <si>
    <t xml:space="preserve">                      - knihovna - kotelna vč. rozvodů a radiátorů</t>
  </si>
  <si>
    <t xml:space="preserve">                      - knihovna - související náklady s kotelnou</t>
  </si>
  <si>
    <t xml:space="preserve">                      - zateplení ZŠ Lhotky spoluúčast OPŽP)</t>
  </si>
  <si>
    <t xml:space="preserve">                      - ZŠ Mostiště - výměna WC vč.malování (NHM)</t>
  </si>
  <si>
    <t xml:space="preserve">                      - MŠ Mostiště - výměna oken vč.malování (NHM)</t>
  </si>
  <si>
    <t>Odbor výstavby:</t>
  </si>
  <si>
    <t>C e l k e m požadavky 2010</t>
  </si>
  <si>
    <t>celkem -754 000,00 MČ</t>
  </si>
  <si>
    <t>Disponibilní zdroje na investice 2010</t>
  </si>
  <si>
    <t>Přebytek FP  k rozdělení do rozpočtu pro rok 2010</t>
  </si>
  <si>
    <t>Osvětlení přechodů a bezpečnostní zpomalovače(podíl k dotaci)</t>
  </si>
  <si>
    <t>Dětské dopravní hřiště Oslavická</t>
  </si>
  <si>
    <t>Opravy revizních závad šatny Tržiště</t>
  </si>
  <si>
    <t>celkem m.č. 7 413 000,-</t>
  </si>
  <si>
    <t>disp.zdroje 2009 rozděleny!!!</t>
  </si>
  <si>
    <t>zařazeno v RS 2010</t>
  </si>
  <si>
    <t>Finanční vypořádání a rozdělení zdrojů po FV za rok 2009</t>
  </si>
  <si>
    <t>Projekt na inženýrské sítě Hliniště II. (20 stav.míst)</t>
  </si>
  <si>
    <t>Nerozdělená rezerva na investice</t>
  </si>
  <si>
    <t>Vypracoval: Pólová                      Dne: 9.3.2010</t>
  </si>
  <si>
    <t xml:space="preserve">                            Příoha č. 2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</si>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</sst>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49" fontId="3" fillId="0" borderId="0" xfId="0" applyNumberFormat="1" applyFont="1" applyAlignment="1">
      <alignment/>
    </xf>
    <xf numFmtId="49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9" fillId="3" borderId="11" xfId="0" applyFont="1" applyFill="1" applyBorder="1" applyAlignment="1">
      <alignment/>
    </xf>
    <xf numFmtId="4" fontId="5" fillId="3" borderId="11" xfId="0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/>
    </xf>
    <xf numFmtId="4" fontId="5" fillId="4" borderId="11" xfId="0" applyNumberFormat="1" applyFont="1" applyFill="1" applyBorder="1" applyAlignment="1">
      <alignment horizontal="right"/>
    </xf>
    <xf numFmtId="0" fontId="9" fillId="6" borderId="11" xfId="0" applyFont="1" applyFill="1" applyBorder="1" applyAlignment="1">
      <alignment/>
    </xf>
    <xf numFmtId="4" fontId="9" fillId="6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/>
    </xf>
    <xf numFmtId="0" fontId="1" fillId="0" borderId="33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9" fontId="0" fillId="0" borderId="32" xfId="0" applyNumberFormat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50.625" style="0" customWidth="1"/>
    <col min="3" max="3" width="15.00390625" style="38" customWidth="1"/>
    <col min="4" max="4" width="27.375" style="22" customWidth="1"/>
    <col min="5" max="5" width="22.00390625" style="0" customWidth="1"/>
  </cols>
  <sheetData>
    <row r="1" spans="1:4" ht="18.75" customHeight="1">
      <c r="A1" s="35" t="s">
        <v>95</v>
      </c>
      <c r="B1" s="36"/>
      <c r="C1" s="69"/>
      <c r="D1" s="70" t="s">
        <v>99</v>
      </c>
    </row>
    <row r="2" spans="1:5" ht="12.75">
      <c r="A2" s="1"/>
      <c r="C2" s="69"/>
      <c r="D2" s="70"/>
      <c r="E2" s="37"/>
    </row>
    <row r="3" spans="2:4" ht="12.75">
      <c r="B3" t="s">
        <v>100</v>
      </c>
      <c r="C3" s="69"/>
      <c r="D3" s="70"/>
    </row>
    <row r="4" ht="13.5" thickBot="1"/>
    <row r="5" spans="1:4" ht="13.5" thickBot="1">
      <c r="A5" s="12" t="s">
        <v>0</v>
      </c>
      <c r="B5" s="11"/>
      <c r="C5" s="39" t="s">
        <v>1</v>
      </c>
      <c r="D5" s="23" t="s">
        <v>18</v>
      </c>
    </row>
    <row r="6" spans="1:4" ht="12.75">
      <c r="A6" s="14" t="s">
        <v>2</v>
      </c>
      <c r="B6" s="13"/>
      <c r="C6" s="40"/>
      <c r="D6" s="24"/>
    </row>
    <row r="7" spans="1:4" ht="12.75">
      <c r="A7" s="6"/>
      <c r="B7" s="3"/>
      <c r="C7" s="41"/>
      <c r="D7" s="25"/>
    </row>
    <row r="8" spans="1:4" ht="12.75">
      <c r="A8" s="6"/>
      <c r="B8" s="3" t="s">
        <v>46</v>
      </c>
      <c r="C8" s="42">
        <v>76892855.8</v>
      </c>
      <c r="D8" s="26"/>
    </row>
    <row r="9" spans="1:4" ht="12.75">
      <c r="A9" s="6"/>
      <c r="B9" s="3" t="s">
        <v>3</v>
      </c>
      <c r="C9" s="41">
        <v>-33570032.65</v>
      </c>
      <c r="D9" s="26"/>
    </row>
    <row r="10" spans="1:4" ht="12.75">
      <c r="A10" s="6"/>
      <c r="B10" s="15" t="s">
        <v>47</v>
      </c>
      <c r="C10" s="42">
        <f>SUM(C8:C9)</f>
        <v>43322823.15</v>
      </c>
      <c r="D10" s="26"/>
    </row>
    <row r="11" spans="1:4" ht="12.75">
      <c r="A11" s="6"/>
      <c r="B11" s="3"/>
      <c r="C11" s="41"/>
      <c r="D11" s="25"/>
    </row>
    <row r="12" spans="1:4" ht="12.75">
      <c r="A12" s="7" t="s">
        <v>4</v>
      </c>
      <c r="B12" s="2"/>
      <c r="C12" s="42">
        <f>SUM(C13:C22)</f>
        <v>3649491.75</v>
      </c>
      <c r="D12" s="25"/>
    </row>
    <row r="13" spans="1:4" ht="12.75">
      <c r="A13" s="6"/>
      <c r="B13" s="3" t="s">
        <v>7</v>
      </c>
      <c r="C13" s="41">
        <v>0</v>
      </c>
      <c r="D13" s="25"/>
    </row>
    <row r="14" spans="1:4" ht="12.75">
      <c r="A14" s="6"/>
      <c r="B14" s="3" t="s">
        <v>8</v>
      </c>
      <c r="C14" s="41">
        <v>0</v>
      </c>
      <c r="D14" s="25"/>
    </row>
    <row r="15" spans="1:5" ht="12.75">
      <c r="A15" s="6"/>
      <c r="B15" s="3" t="s">
        <v>9</v>
      </c>
      <c r="C15" s="41">
        <v>85357</v>
      </c>
      <c r="D15" s="25"/>
      <c r="E15" t="s">
        <v>53</v>
      </c>
    </row>
    <row r="16" spans="1:4" ht="12.75">
      <c r="A16" s="6"/>
      <c r="B16" s="3" t="s">
        <v>10</v>
      </c>
      <c r="C16" s="41">
        <v>0</v>
      </c>
      <c r="D16" s="25"/>
    </row>
    <row r="17" spans="1:4" ht="12.75">
      <c r="A17" s="6"/>
      <c r="B17" s="3" t="s">
        <v>25</v>
      </c>
      <c r="C17" s="41">
        <v>3525158.75</v>
      </c>
      <c r="D17" s="25"/>
    </row>
    <row r="18" spans="1:5" ht="12.75">
      <c r="A18" s="6"/>
      <c r="B18" s="3" t="s">
        <v>30</v>
      </c>
      <c r="C18" s="41">
        <v>1277</v>
      </c>
      <c r="D18" s="25"/>
      <c r="E18" t="s">
        <v>54</v>
      </c>
    </row>
    <row r="19" spans="1:4" ht="12.75">
      <c r="A19" s="6"/>
      <c r="B19" s="3" t="s">
        <v>31</v>
      </c>
      <c r="C19" s="41">
        <v>0</v>
      </c>
      <c r="D19" s="25"/>
    </row>
    <row r="20" spans="1:4" ht="12.75">
      <c r="A20" s="6"/>
      <c r="B20" s="3" t="s">
        <v>37</v>
      </c>
      <c r="C20" s="41">
        <v>0</v>
      </c>
      <c r="D20" s="25"/>
    </row>
    <row r="21" spans="1:5" ht="12.75">
      <c r="A21" s="6"/>
      <c r="B21" s="4" t="s">
        <v>42</v>
      </c>
      <c r="C21" s="41">
        <v>36499</v>
      </c>
      <c r="D21" s="27"/>
      <c r="E21" t="s">
        <v>55</v>
      </c>
    </row>
    <row r="22" spans="1:5" ht="12.75">
      <c r="A22" s="6"/>
      <c r="B22" s="4" t="s">
        <v>42</v>
      </c>
      <c r="C22" s="38">
        <v>1200</v>
      </c>
      <c r="D22" s="27"/>
      <c r="E22" t="s">
        <v>56</v>
      </c>
    </row>
    <row r="23" spans="1:4" ht="12.75">
      <c r="A23" s="6"/>
      <c r="B23" s="4"/>
      <c r="C23" s="43"/>
      <c r="D23" s="27"/>
    </row>
    <row r="24" spans="1:4" ht="12.75">
      <c r="A24" s="7" t="s">
        <v>19</v>
      </c>
      <c r="B24" s="5"/>
      <c r="C24" s="42">
        <f>SUM(C25:C36)</f>
        <v>1025295.2</v>
      </c>
      <c r="D24" s="28"/>
    </row>
    <row r="25" spans="1:4" ht="12.75">
      <c r="A25" s="6"/>
      <c r="B25" s="3" t="s">
        <v>38</v>
      </c>
      <c r="C25" s="41">
        <v>31000</v>
      </c>
      <c r="D25" s="25"/>
    </row>
    <row r="26" spans="1:4" ht="12.75">
      <c r="A26" s="6"/>
      <c r="B26" s="3" t="s">
        <v>39</v>
      </c>
      <c r="C26" s="41">
        <v>942213</v>
      </c>
      <c r="D26" s="25"/>
    </row>
    <row r="27" spans="1:4" ht="12.75">
      <c r="A27" s="6"/>
      <c r="B27" s="3" t="s">
        <v>57</v>
      </c>
      <c r="C27" s="41">
        <v>27474</v>
      </c>
      <c r="D27" s="25"/>
    </row>
    <row r="28" spans="1:4" ht="12.75">
      <c r="A28" s="6"/>
      <c r="B28" s="3" t="s">
        <v>11</v>
      </c>
      <c r="C28" s="41">
        <v>0</v>
      </c>
      <c r="D28" s="25"/>
    </row>
    <row r="29" spans="1:4" ht="12.75">
      <c r="A29" s="6"/>
      <c r="B29" s="3" t="s">
        <v>12</v>
      </c>
      <c r="C29" s="41">
        <v>0</v>
      </c>
      <c r="D29" s="25"/>
    </row>
    <row r="30" spans="1:4" ht="12.75">
      <c r="A30" s="6"/>
      <c r="B30" s="3" t="s">
        <v>13</v>
      </c>
      <c r="C30" s="41">
        <v>0</v>
      </c>
      <c r="D30" s="25"/>
    </row>
    <row r="31" spans="1:4" ht="12.75">
      <c r="A31" s="6"/>
      <c r="B31" s="3" t="s">
        <v>44</v>
      </c>
      <c r="C31" s="41">
        <v>0</v>
      </c>
      <c r="D31" s="25"/>
    </row>
    <row r="32" spans="1:4" ht="12.75">
      <c r="A32" s="6"/>
      <c r="B32" s="3" t="s">
        <v>26</v>
      </c>
      <c r="C32" s="41">
        <v>0</v>
      </c>
      <c r="D32" s="25"/>
    </row>
    <row r="33" spans="1:4" ht="12.75">
      <c r="A33" s="6"/>
      <c r="B33" s="3" t="s">
        <v>40</v>
      </c>
      <c r="C33" s="41">
        <v>0</v>
      </c>
      <c r="D33" s="25"/>
    </row>
    <row r="34" spans="1:5" ht="12.75">
      <c r="A34" s="6"/>
      <c r="B34" s="4" t="s">
        <v>41</v>
      </c>
      <c r="C34" s="41">
        <v>24608.2</v>
      </c>
      <c r="D34" s="25"/>
      <c r="E34" t="s">
        <v>58</v>
      </c>
    </row>
    <row r="35" spans="1:4" ht="12.75">
      <c r="A35" s="6"/>
      <c r="B35" s="4" t="s">
        <v>43</v>
      </c>
      <c r="C35" s="41"/>
      <c r="D35" s="25"/>
    </row>
    <row r="36" spans="1:4" ht="12.75">
      <c r="A36" s="6"/>
      <c r="B36" s="4"/>
      <c r="C36" s="41"/>
      <c r="D36" s="25"/>
    </row>
    <row r="37" spans="1:4" ht="12.75">
      <c r="A37" s="7" t="s">
        <v>20</v>
      </c>
      <c r="B37" s="2"/>
      <c r="C37" s="68">
        <f>SUM(C10+C12-C24)</f>
        <v>45947019.699999996</v>
      </c>
      <c r="D37" s="25"/>
    </row>
    <row r="38" spans="1:4" ht="12.75">
      <c r="A38" s="6"/>
      <c r="B38" s="8"/>
      <c r="C38" s="44"/>
      <c r="D38" s="29"/>
    </row>
    <row r="39" spans="1:4" ht="12.75">
      <c r="A39" s="7" t="s">
        <v>34</v>
      </c>
      <c r="B39" s="5"/>
      <c r="C39" s="42">
        <f>SUM(C40:C43)</f>
        <v>9820023.7</v>
      </c>
      <c r="D39" s="28"/>
    </row>
    <row r="40" spans="1:4" ht="12.75">
      <c r="A40" s="6"/>
      <c r="B40" s="3" t="s">
        <v>14</v>
      </c>
      <c r="C40" s="41">
        <v>44018.13</v>
      </c>
      <c r="D40" s="25"/>
    </row>
    <row r="41" spans="1:4" ht="12.75">
      <c r="A41" s="6"/>
      <c r="B41" s="3" t="s">
        <v>15</v>
      </c>
      <c r="C41" s="41">
        <v>2390043.09</v>
      </c>
      <c r="D41" s="25"/>
    </row>
    <row r="42" spans="1:4" ht="12.75">
      <c r="A42" s="6"/>
      <c r="B42" s="3" t="s">
        <v>33</v>
      </c>
      <c r="C42" s="41">
        <v>274.42</v>
      </c>
      <c r="D42" s="25"/>
    </row>
    <row r="43" spans="1:4" ht="12.75">
      <c r="A43" s="6"/>
      <c r="B43" s="4" t="s">
        <v>32</v>
      </c>
      <c r="C43" s="43">
        <v>7385688.06</v>
      </c>
      <c r="D43" s="27"/>
    </row>
    <row r="44" spans="1:4" ht="12.75">
      <c r="A44" s="6"/>
      <c r="B44" s="3"/>
      <c r="C44" s="41"/>
      <c r="D44" s="25"/>
    </row>
    <row r="45" spans="1:4" ht="12.75">
      <c r="A45" s="7" t="s">
        <v>24</v>
      </c>
      <c r="B45" s="5"/>
      <c r="C45" s="45">
        <f>SUM(C46:C48)</f>
        <v>9159066.4</v>
      </c>
      <c r="D45" s="28"/>
    </row>
    <row r="46" spans="1:4" ht="12.75">
      <c r="A46" s="6"/>
      <c r="B46" s="3" t="s">
        <v>16</v>
      </c>
      <c r="C46" s="41">
        <v>0</v>
      </c>
      <c r="D46" s="25"/>
    </row>
    <row r="47" spans="1:4" ht="12.75">
      <c r="A47" s="6"/>
      <c r="B47" s="3" t="s">
        <v>45</v>
      </c>
      <c r="C47" s="41">
        <v>9159066.4</v>
      </c>
      <c r="D47" s="25"/>
    </row>
    <row r="48" spans="1:4" ht="12.75">
      <c r="A48" s="6"/>
      <c r="B48" s="3" t="s">
        <v>17</v>
      </c>
      <c r="C48" s="41"/>
      <c r="D48" s="25"/>
    </row>
    <row r="49" spans="1:4" ht="12.75">
      <c r="A49" s="6"/>
      <c r="B49" s="4"/>
      <c r="C49" s="43"/>
      <c r="D49" s="27"/>
    </row>
    <row r="50" spans="1:4" ht="12.75">
      <c r="A50" s="7" t="s">
        <v>21</v>
      </c>
      <c r="B50" s="5"/>
      <c r="C50" s="45">
        <f>SUM(C51:C54)</f>
        <v>1362.58</v>
      </c>
      <c r="D50" s="28"/>
    </row>
    <row r="51" spans="1:4" ht="12.75">
      <c r="A51" s="6"/>
      <c r="B51" s="3" t="s">
        <v>27</v>
      </c>
      <c r="C51" s="41"/>
      <c r="D51" s="25"/>
    </row>
    <row r="52" spans="1:4" ht="12.75">
      <c r="A52" s="6"/>
      <c r="B52" s="3" t="s">
        <v>5</v>
      </c>
      <c r="C52" s="41">
        <v>0</v>
      </c>
      <c r="D52" s="25"/>
    </row>
    <row r="53" spans="1:4" ht="12.75">
      <c r="A53" s="6"/>
      <c r="B53" s="21" t="s">
        <v>28</v>
      </c>
      <c r="C53" s="41">
        <v>1362.58</v>
      </c>
      <c r="D53" s="25"/>
    </row>
    <row r="54" spans="1:4" ht="13.5" thickBot="1">
      <c r="A54" s="9"/>
      <c r="B54" s="10" t="s">
        <v>29</v>
      </c>
      <c r="C54" s="46">
        <v>0</v>
      </c>
      <c r="D54" s="30"/>
    </row>
    <row r="61" spans="1:4" ht="13.5" thickBot="1">
      <c r="A61" s="17"/>
      <c r="B61" s="18" t="s">
        <v>6</v>
      </c>
      <c r="C61" s="47"/>
      <c r="D61" s="31"/>
    </row>
    <row r="63" spans="1:4" s="16" customFormat="1" ht="13.5" thickBot="1">
      <c r="A63" s="20"/>
      <c r="B63" s="20" t="s">
        <v>22</v>
      </c>
      <c r="C63" s="48" t="s">
        <v>1</v>
      </c>
      <c r="D63" s="32" t="s">
        <v>23</v>
      </c>
    </row>
    <row r="64" spans="1:4" s="16" customFormat="1" ht="12.75">
      <c r="A64" s="65"/>
      <c r="B64" s="65" t="s">
        <v>48</v>
      </c>
      <c r="C64" s="66">
        <v>3525158.75</v>
      </c>
      <c r="D64" s="67" t="s">
        <v>94</v>
      </c>
    </row>
    <row r="65" spans="1:4" s="16" customFormat="1" ht="12.75">
      <c r="A65" s="50"/>
      <c r="B65" s="52" t="s">
        <v>71</v>
      </c>
      <c r="C65" s="51"/>
      <c r="D65" s="64"/>
    </row>
    <row r="66" spans="1:4" ht="12.75">
      <c r="A66" s="3">
        <v>1</v>
      </c>
      <c r="B66" s="3" t="s">
        <v>59</v>
      </c>
      <c r="C66" s="41">
        <v>125517.2</v>
      </c>
      <c r="D66" s="33"/>
    </row>
    <row r="67" spans="1:4" ht="12.75">
      <c r="A67" s="19">
        <v>2</v>
      </c>
      <c r="B67" s="3" t="s">
        <v>60</v>
      </c>
      <c r="C67" s="41">
        <v>904993.44</v>
      </c>
      <c r="D67" s="33"/>
    </row>
    <row r="68" spans="1:4" ht="12.75">
      <c r="A68" s="3">
        <v>3</v>
      </c>
      <c r="B68" s="3" t="s">
        <v>61</v>
      </c>
      <c r="C68" s="41">
        <v>360000</v>
      </c>
      <c r="D68" s="33"/>
    </row>
    <row r="69" spans="1:4" ht="12.75">
      <c r="A69" s="19">
        <v>4</v>
      </c>
      <c r="B69" s="3" t="s">
        <v>62</v>
      </c>
      <c r="C69" s="41">
        <v>42000</v>
      </c>
      <c r="D69" s="33"/>
    </row>
    <row r="70" spans="1:4" ht="12.75">
      <c r="A70" s="3">
        <v>5</v>
      </c>
      <c r="B70" s="3" t="s">
        <v>63</v>
      </c>
      <c r="C70" s="41"/>
      <c r="D70" s="33"/>
    </row>
    <row r="71" spans="1:4" ht="12.75">
      <c r="A71" s="19">
        <v>6</v>
      </c>
      <c r="B71" s="3" t="s">
        <v>64</v>
      </c>
      <c r="C71" s="41">
        <v>150000</v>
      </c>
      <c r="D71" s="33"/>
    </row>
    <row r="72" spans="1:4" ht="12.75">
      <c r="A72" s="3">
        <v>7</v>
      </c>
      <c r="B72" s="3" t="s">
        <v>65</v>
      </c>
      <c r="C72" s="41">
        <v>154000</v>
      </c>
      <c r="D72" s="33"/>
    </row>
    <row r="73" spans="1:4" ht="12.75">
      <c r="A73" s="19">
        <v>8</v>
      </c>
      <c r="B73" s="3" t="s">
        <v>66</v>
      </c>
      <c r="C73" s="41">
        <v>3541340</v>
      </c>
      <c r="D73" s="33"/>
    </row>
    <row r="74" spans="1:4" ht="12.75">
      <c r="A74" s="3">
        <v>9</v>
      </c>
      <c r="B74" s="3" t="s">
        <v>67</v>
      </c>
      <c r="C74" s="41">
        <v>20000</v>
      </c>
      <c r="D74" s="33"/>
    </row>
    <row r="75" spans="1:4" ht="12.75">
      <c r="A75" s="19">
        <v>10</v>
      </c>
      <c r="B75" s="3" t="s">
        <v>68</v>
      </c>
      <c r="C75" s="41">
        <v>458150</v>
      </c>
      <c r="D75" s="33"/>
    </row>
    <row r="76" spans="1:4" ht="12.75">
      <c r="A76" s="3">
        <v>11</v>
      </c>
      <c r="B76" s="3" t="s">
        <v>69</v>
      </c>
      <c r="C76" s="41">
        <v>58000</v>
      </c>
      <c r="D76" s="33"/>
    </row>
    <row r="77" spans="1:4" ht="12.75">
      <c r="A77" s="19">
        <v>12</v>
      </c>
      <c r="B77" s="3"/>
      <c r="C77" s="41"/>
      <c r="D77" s="33"/>
    </row>
    <row r="78" spans="1:4" ht="12.75">
      <c r="A78" s="3">
        <v>13</v>
      </c>
      <c r="B78" s="3" t="s">
        <v>70</v>
      </c>
      <c r="C78" s="41"/>
      <c r="D78" s="33"/>
    </row>
    <row r="79" spans="1:4" ht="12.75">
      <c r="A79" s="19">
        <v>14</v>
      </c>
      <c r="B79" s="3" t="s">
        <v>72</v>
      </c>
      <c r="C79" s="41">
        <v>5628000</v>
      </c>
      <c r="D79" s="33"/>
    </row>
    <row r="80" spans="1:4" ht="12.75">
      <c r="A80" s="3">
        <v>15</v>
      </c>
      <c r="B80" s="3" t="s">
        <v>73</v>
      </c>
      <c r="C80" s="41">
        <v>1000000</v>
      </c>
      <c r="D80" s="33"/>
    </row>
    <row r="81" spans="1:4" ht="12.75">
      <c r="A81" s="19">
        <v>16</v>
      </c>
      <c r="B81" s="3" t="s">
        <v>74</v>
      </c>
      <c r="C81" s="41">
        <v>567000</v>
      </c>
      <c r="D81" s="33"/>
    </row>
    <row r="82" spans="1:4" ht="12.75">
      <c r="A82" s="3">
        <v>17</v>
      </c>
      <c r="B82" s="3" t="s">
        <v>75</v>
      </c>
      <c r="C82" s="41">
        <v>218000</v>
      </c>
      <c r="D82" s="57" t="s">
        <v>92</v>
      </c>
    </row>
    <row r="83" spans="1:4" ht="12.75">
      <c r="A83" s="3"/>
      <c r="B83" s="3"/>
      <c r="C83" s="41"/>
      <c r="D83" s="33"/>
    </row>
    <row r="84" spans="1:4" ht="15">
      <c r="A84" s="3"/>
      <c r="B84" s="62" t="s">
        <v>76</v>
      </c>
      <c r="C84" s="63">
        <f>SUM(C66:C83)</f>
        <v>13227000.64</v>
      </c>
      <c r="D84" s="33"/>
    </row>
    <row r="85" spans="1:4" ht="12.75">
      <c r="A85" s="3"/>
      <c r="B85" s="3"/>
      <c r="C85" s="41"/>
      <c r="D85" s="33"/>
    </row>
    <row r="86" spans="1:4" ht="12.75">
      <c r="A86" s="3" t="s">
        <v>35</v>
      </c>
      <c r="B86" s="34" t="s">
        <v>88</v>
      </c>
      <c r="C86" s="49">
        <f>SUM(C37-C64-C84)</f>
        <v>29194860.309999995</v>
      </c>
      <c r="D86" s="33"/>
    </row>
    <row r="87" spans="1:4" ht="12.75">
      <c r="A87" s="3"/>
      <c r="B87" s="3" t="s">
        <v>70</v>
      </c>
      <c r="C87" s="49"/>
      <c r="D87" s="33"/>
    </row>
    <row r="88" spans="1:4" ht="12.75">
      <c r="A88" s="3"/>
      <c r="B88" s="3" t="s">
        <v>49</v>
      </c>
      <c r="C88" s="41">
        <v>-782000</v>
      </c>
      <c r="D88" s="54"/>
    </row>
    <row r="89" spans="1:4" ht="12.75">
      <c r="A89" s="3"/>
      <c r="B89" s="3" t="s">
        <v>50</v>
      </c>
      <c r="C89" s="41">
        <v>-281000</v>
      </c>
      <c r="D89" s="33"/>
    </row>
    <row r="90" spans="1:4" ht="12.75">
      <c r="A90" s="3"/>
      <c r="B90" s="3" t="s">
        <v>51</v>
      </c>
      <c r="C90" s="41">
        <v>145000</v>
      </c>
      <c r="D90" s="33"/>
    </row>
    <row r="91" spans="1:4" ht="12.75">
      <c r="A91" s="3"/>
      <c r="B91" s="3" t="s">
        <v>52</v>
      </c>
      <c r="C91" s="41">
        <v>164000</v>
      </c>
      <c r="D91" s="57" t="s">
        <v>86</v>
      </c>
    </row>
    <row r="92" spans="1:4" ht="18.75" customHeight="1">
      <c r="A92" s="3"/>
      <c r="B92" s="60" t="s">
        <v>36</v>
      </c>
      <c r="C92" s="61">
        <f>SUM(C86-C88-C89-C90-C91)</f>
        <v>29948860.309999995</v>
      </c>
      <c r="D92" s="33"/>
    </row>
    <row r="93" spans="1:4" ht="12.75">
      <c r="A93" s="3"/>
      <c r="B93" s="53" t="s">
        <v>77</v>
      </c>
      <c r="C93" s="41"/>
      <c r="D93" s="33"/>
    </row>
    <row r="94" spans="1:4" ht="12.75">
      <c r="A94" s="3"/>
      <c r="B94" s="3" t="s">
        <v>78</v>
      </c>
      <c r="C94" s="41">
        <v>4300000</v>
      </c>
      <c r="D94" s="33"/>
    </row>
    <row r="95" spans="1:4" ht="12.75">
      <c r="A95" s="3"/>
      <c r="B95" s="3" t="s">
        <v>79</v>
      </c>
      <c r="C95" s="41">
        <v>1160000</v>
      </c>
      <c r="D95" s="33"/>
    </row>
    <row r="96" spans="1:4" ht="12.75">
      <c r="A96" s="3"/>
      <c r="B96" s="3" t="s">
        <v>80</v>
      </c>
      <c r="C96" s="41">
        <v>191000</v>
      </c>
      <c r="D96" s="33"/>
    </row>
    <row r="97" spans="1:4" ht="12.75">
      <c r="A97" s="3"/>
      <c r="B97" s="3" t="s">
        <v>81</v>
      </c>
      <c r="C97" s="41">
        <v>404000</v>
      </c>
      <c r="D97" s="33"/>
    </row>
    <row r="98" spans="1:4" ht="12.75">
      <c r="A98" s="3"/>
      <c r="B98" s="3" t="s">
        <v>82</v>
      </c>
      <c r="C98" s="41">
        <v>560000</v>
      </c>
      <c r="D98" s="33"/>
    </row>
    <row r="99" spans="1:4" ht="12.75">
      <c r="A99" s="3"/>
      <c r="B99" s="3" t="s">
        <v>83</v>
      </c>
      <c r="C99" s="41">
        <v>650000</v>
      </c>
      <c r="D99" s="33"/>
    </row>
    <row r="100" spans="1:4" ht="12.75">
      <c r="A100" s="3"/>
      <c r="B100" s="3" t="s">
        <v>84</v>
      </c>
      <c r="C100" s="41"/>
      <c r="D100" s="33"/>
    </row>
    <row r="101" spans="1:4" ht="12.75">
      <c r="A101" s="3"/>
      <c r="B101" s="3" t="s">
        <v>96</v>
      </c>
      <c r="C101" s="41">
        <v>285000</v>
      </c>
      <c r="D101" s="33"/>
    </row>
    <row r="102" spans="1:4" ht="12.75">
      <c r="A102" s="3"/>
      <c r="B102" s="3" t="s">
        <v>91</v>
      </c>
      <c r="C102" s="41">
        <v>400000</v>
      </c>
      <c r="D102" s="33"/>
    </row>
    <row r="103" spans="1:4" ht="12.75">
      <c r="A103" s="3"/>
      <c r="B103" s="3" t="s">
        <v>89</v>
      </c>
      <c r="C103" s="41">
        <v>500000</v>
      </c>
      <c r="D103" s="33"/>
    </row>
    <row r="104" spans="1:4" ht="12.75">
      <c r="A104" s="3"/>
      <c r="B104" s="3" t="s">
        <v>90</v>
      </c>
      <c r="C104" s="41">
        <v>1300000</v>
      </c>
      <c r="D104" s="33"/>
    </row>
    <row r="105" spans="1:4" ht="12.75">
      <c r="A105" s="3"/>
      <c r="B105" s="3"/>
      <c r="C105" s="41"/>
      <c r="D105" s="33"/>
    </row>
    <row r="106" spans="1:4" ht="12.75">
      <c r="A106" s="3"/>
      <c r="B106" s="3" t="s">
        <v>97</v>
      </c>
      <c r="C106" s="49">
        <v>20198860.31</v>
      </c>
      <c r="D106" s="33"/>
    </row>
    <row r="107" spans="1:4" ht="12.75">
      <c r="A107" s="3"/>
      <c r="B107" s="3"/>
      <c r="C107" s="41"/>
      <c r="D107" s="33"/>
    </row>
    <row r="108" spans="1:4" ht="12.75">
      <c r="A108" s="3"/>
      <c r="B108" s="3"/>
      <c r="C108" s="41"/>
      <c r="D108" s="33"/>
    </row>
    <row r="109" spans="1:4" ht="15">
      <c r="A109" s="3"/>
      <c r="B109" s="58" t="s">
        <v>85</v>
      </c>
      <c r="C109" s="59">
        <f>SUM(C94:C108)</f>
        <v>29948860.31</v>
      </c>
      <c r="D109" s="33"/>
    </row>
    <row r="110" spans="1:4" ht="12.75">
      <c r="A110" s="3"/>
      <c r="B110" s="3"/>
      <c r="C110" s="41"/>
      <c r="D110" s="33"/>
    </row>
    <row r="111" spans="1:4" ht="14.25" customHeight="1">
      <c r="A111" s="3"/>
      <c r="B111" s="55" t="s">
        <v>87</v>
      </c>
      <c r="C111" s="56">
        <f>SUM(C92-C109)</f>
        <v>-3.725290298461914E-09</v>
      </c>
      <c r="D111" s="33" t="s">
        <v>93</v>
      </c>
    </row>
    <row r="113" ht="12.75">
      <c r="B113" t="s">
        <v>98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3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2010-05-27T09:23:25Z</cp:lastPrinted>
  <dcterms:created xsi:type="dcterms:W3CDTF">1997-01-24T11:07:25Z</dcterms:created>
  <dcterms:modified xsi:type="dcterms:W3CDTF">2010-05-27T10:51:26Z</dcterms:modified>
  <cp:category/>
  <cp:version/>
  <cp:contentType/>
  <cp:contentStatus/>
</cp:coreProperties>
</file>